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00- NITEROI\00- OBRAS\14- RENATURALIZAÇÃO JACARÉ\ANEXO IX - CRONOGRAMA FÍSICO FINANCEIRO\P10-CRONOGRAMA FÍSICO FINANCEIRO\EXCEL\"/>
    </mc:Choice>
  </mc:AlternateContent>
  <xr:revisionPtr revIDLastSave="0" documentId="13_ncr:1_{77AF8CDA-C29B-48AA-9A3C-11CD8362185B}" xr6:coauthVersionLast="47" xr6:coauthVersionMax="47" xr10:uidLastSave="{00000000-0000-0000-0000-000000000000}"/>
  <bookViews>
    <workbookView xWindow="0" yWindow="0" windowWidth="28800" windowHeight="15600" activeTab="1" xr2:uid="{00000000-000D-0000-FFFF-FFFF00000000}"/>
  </bookViews>
  <sheets>
    <sheet name="BDI" sheetId="6" r:id="rId1"/>
    <sheet name="RESUMO" sheetId="5" r:id="rId2"/>
    <sheet name="CRONOGRAMA FIS-FIN" sheetId="4" r:id="rId3"/>
  </sheets>
  <externalReferences>
    <externalReference r:id="rId4"/>
    <externalReference r:id="rId5"/>
    <externalReference r:id="rId6"/>
  </externalReferences>
  <definedNames>
    <definedName name="\0" localSheetId="0">#REF!</definedName>
    <definedName name="\0">#REF!</definedName>
    <definedName name="\b" localSheetId="0">#REF!</definedName>
    <definedName name="\b">#REF!</definedName>
    <definedName name="\c" localSheetId="0">#REF!</definedName>
    <definedName name="\c">#REF!</definedName>
    <definedName name="\e" localSheetId="0">#REF!</definedName>
    <definedName name="\e">#REF!</definedName>
    <definedName name="\m" localSheetId="0">#REF!</definedName>
    <definedName name="\m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x" localSheetId="0">#REF!</definedName>
    <definedName name="\x">#REF!</definedName>
    <definedName name="_ACMQT_" localSheetId="0">#REF!</definedName>
    <definedName name="_ACMQT_">#REF!</definedName>
    <definedName name="_ACMVL_" localSheetId="0">#REF!</definedName>
    <definedName name="_ACMVL_">#REF!</definedName>
    <definedName name="_F_" localSheetId="0">#REF!</definedName>
    <definedName name="_F_">#REF!</definedName>
    <definedName name="_Fill" localSheetId="0" hidden="1">#REF!</definedName>
    <definedName name="_Fill" localSheetId="1" hidden="1">#REF!</definedName>
    <definedName name="_Fill" hidden="1">#REF!</definedName>
    <definedName name="_J_" localSheetId="0">#REF!</definedName>
    <definedName name="_J_">#REF!</definedName>
    <definedName name="_Key1" localSheetId="0" hidden="1">#REF!</definedName>
    <definedName name="_Key1" localSheetId="1" hidden="1">#REF!</definedName>
    <definedName name="_Key1" hidden="1">#REF!</definedName>
    <definedName name="_Order1" hidden="1">255</definedName>
    <definedName name="_Order2" hidden="1">0</definedName>
    <definedName name="_PLD_">#N/A</definedName>
    <definedName name="_PU_" localSheetId="0">#REF!</definedName>
    <definedName name="_PU_">#REF!</definedName>
    <definedName name="_R_" localSheetId="0">#REF!</definedName>
    <definedName name="_R_">#REF!</definedName>
    <definedName name="_Sort" localSheetId="0" hidden="1">#REF!</definedName>
    <definedName name="_Sort" localSheetId="1" hidden="1">#REF!</definedName>
    <definedName name="_Sort" hidden="1">#REF!</definedName>
    <definedName name="A" localSheetId="0">#REF!</definedName>
    <definedName name="A">#REF!</definedName>
    <definedName name="A4_PB_PADRAO.XLS" localSheetId="0">#REF!</definedName>
    <definedName name="A4_PB_PADRAO.XLS">#REF!</definedName>
    <definedName name="AbrSun1" localSheetId="0">DATE(BDI!AnoCalendário,4,1)-WEEKDAY(DATE(BDI!AnoCalendário,4,1))+1</definedName>
    <definedName name="AbrSun1" localSheetId="1">DATE(RESUMO!AnoCalendário,4,1)-WEEKDAY(DATE(RESUMO!AnoCalendário,4,1))+1</definedName>
    <definedName name="AbrSun1">DATE(AnoCalendário,4,1)-WEEKDAY(DATE(AnoCalendário,4,1))+1</definedName>
    <definedName name="AgoSun1" localSheetId="0">DATE(BDI!AnoCalendário,8,1)-WEEKDAY(DATE(BDI!AnoCalendário,8,1))+1</definedName>
    <definedName name="AgoSun1" localSheetId="1">DATE(RESUMO!AnoCalendário,8,1)-WEEKDAY(DATE(RESUMO!AnoCalendário,8,1))+1</definedName>
    <definedName name="AgoSun1">DATE(AnoCalendário,8,1)-WEEKDAY(DATE(AnoCalendário,8,1))+1</definedName>
    <definedName name="AnoCalendário" localSheetId="0">#REF!</definedName>
    <definedName name="AnoCalendário" localSheetId="1">#REF!</definedName>
    <definedName name="AnoCalendário">#REF!</definedName>
    <definedName name="APRES" localSheetId="0">#REF!</definedName>
    <definedName name="APRES">#REF!</definedName>
    <definedName name="_xlnm.Print_Area" localSheetId="0">BDI!$A$1:$E$34</definedName>
    <definedName name="_xlnm.Print_Area" localSheetId="2">'CRONOGRAMA FIS-FIN'!$A$1:$R$165</definedName>
    <definedName name="_xlnm.Print_Area" localSheetId="1">RESUMO!$A$1:$F$20</definedName>
    <definedName name="_xlnm.Print_Area">#REF!</definedName>
    <definedName name="_xlnm.Database" localSheetId="0">#REF!</definedName>
    <definedName name="_xlnm.Database" localSheetId="1">#REF!</definedName>
    <definedName name="_xlnm.Database">#REF!</definedName>
    <definedName name="dd" localSheetId="0">#REF!</definedName>
    <definedName name="dd">#REF!</definedName>
    <definedName name="DezSun1" localSheetId="0">DATE(BDI!AnoCalendário,12,1)-WEEKDAY(DATE(BDI!AnoCalendário,12,1))+1</definedName>
    <definedName name="DezSun1" localSheetId="1">DATE(RESUMO!AnoCalendário,12,1)-WEEKDAY(DATE(RESUMO!AnoCalendário,12,1))+1</definedName>
    <definedName name="DezSun1">DATE(AnoCalendário,12,1)-WEEKDAY(DATE(AnoCalendário,12,1))+1</definedName>
    <definedName name="DiasdeAtribuições" localSheetId="0">#REF!</definedName>
    <definedName name="DiasdeAtribuições" localSheetId="1">#REF!</definedName>
    <definedName name="DiasdeAtribuições">#REF!</definedName>
    <definedName name="EAP">[1]EAP!$A$12:$O$922</definedName>
    <definedName name="ESCONDE" localSheetId="0">#REF!</definedName>
    <definedName name="ESCONDE">#REF!</definedName>
    <definedName name="ESCONDER" localSheetId="0">#REF!</definedName>
    <definedName name="ESCONDER">#REF!</definedName>
    <definedName name="FevSun1" localSheetId="0">DATE(BDI!AnoCalendário,2,1)-WEEKDAY(DATE(BDI!AnoCalendário,2,1))+1</definedName>
    <definedName name="FevSun1" localSheetId="1">DATE(RESUMO!AnoCalendário,2,1)-WEEKDAY(DATE(RESUMO!AnoCalendário,2,1))+1</definedName>
    <definedName name="FevSun1">DATE(AnoCalendário,2,1)-WEEKDAY(DATE(AnoCalendário,2,1))+1</definedName>
    <definedName name="_xlnm.Recorder" localSheetId="0">#REF!</definedName>
    <definedName name="_xlnm.Recorder" localSheetId="1">#REF!</definedName>
    <definedName name="_xlnm.Recorder">#REF!</definedName>
    <definedName name="i" localSheetId="0">#REF!</definedName>
    <definedName name="i" localSheetId="1">#REF!</definedName>
    <definedName name="i">#REF!</definedName>
    <definedName name="IND" localSheetId="0">#REF!</definedName>
    <definedName name="IND" localSheetId="1">#REF!</definedName>
    <definedName name="IND">#REF!</definedName>
    <definedName name="JanSun1" localSheetId="0">DATE(BDI!AnoCalendário,1,1)-WEEKDAY(DATE(BDI!AnoCalendário,1,1))+1</definedName>
    <definedName name="JanSun1" localSheetId="1">DATE(RESUMO!AnoCalendário,1,1)-WEEKDAY(DATE(RESUMO!AnoCalendário,1,1))+1</definedName>
    <definedName name="JanSun1">DATE(AnoCalendário,1,1)-WEEKDAY(DATE(AnoCalendário,1,1))+1</definedName>
    <definedName name="JulSun1" localSheetId="0">DATE(BDI!AnoCalendário,7,1)-WEEKDAY(DATE(BDI!AnoCalendário,7,1))+1</definedName>
    <definedName name="JulSun1" localSheetId="1">DATE(RESUMO!AnoCalendário,7,1)-WEEKDAY(DATE(RESUMO!AnoCalendário,7,1))+1</definedName>
    <definedName name="JulSun1">DATE(AnoCalendário,7,1)-WEEKDAY(DATE(AnoCalendário,7,1))+1</definedName>
    <definedName name="JunSun1" localSheetId="0">DATE(BDI!AnoCalendário,6,1)-WEEKDAY(DATE(BDI!AnoCalendário,6,1))+1</definedName>
    <definedName name="JunSun1" localSheetId="1">DATE(RESUMO!AnoCalendário,6,1)-WEEKDAY(DATE(RESUMO!AnoCalendário,6,1))+1</definedName>
    <definedName name="JunSun1">DATE(AnoCalendário,6,1)-WEEKDAY(DATE(AnoCalendário,6,1))+1</definedName>
    <definedName name="LD">'[2]LD-PS-PMC-RMA'!$A$1:$V$1121</definedName>
    <definedName name="LISTAGEM" localSheetId="0">'[2]LD-PS-PMC-RMA'!#REF!</definedName>
    <definedName name="LISTAGEM" localSheetId="1">'[2]LD-PS-PMC-RMA'!#REF!</definedName>
    <definedName name="LISTAGEM">'[2]LD-PS-PMC-RMA'!#REF!</definedName>
    <definedName name="MaiSun1" localSheetId="0">DATE(BDI!AnoCalendário,5,1)-WEEKDAY(DATE(BDI!AnoCalendário,5,1))+1</definedName>
    <definedName name="MaiSun1" localSheetId="1">DATE(RESUMO!AnoCalendário,5,1)-WEEKDAY(DATE(RESUMO!AnoCalendário,5,1))+1</definedName>
    <definedName name="MaiSun1">DATE(AnoCalendário,5,1)-WEEKDAY(DATE(AnoCalendário,5,1))+1</definedName>
    <definedName name="MarSun1" localSheetId="0">DATE(BDI!AnoCalendário,3,1)-WEEKDAY(DATE(BDI!AnoCalendário,3,1))+1</definedName>
    <definedName name="MarSun1" localSheetId="1">DATE(RESUMO!AnoCalendário,3,1)-WEEKDAY(DATE(RESUMO!AnoCalendário,3,1))+1</definedName>
    <definedName name="MarSun1">DATE(AnoCalendário,3,1)-WEEKDAY(DATE(AnoCalendário,3,1))+1</definedName>
    <definedName name="MES" localSheetId="0">#REF!</definedName>
    <definedName name="MES">#REF!</definedName>
    <definedName name="nomes" localSheetId="0">#REF!</definedName>
    <definedName name="nomes" localSheetId="1">#REF!</definedName>
    <definedName name="nomes">#REF!</definedName>
    <definedName name="NovSun1" localSheetId="0">DATE(BDI!AnoCalendário,11,1)-WEEKDAY(DATE(BDI!AnoCalendário,11,1))+1</definedName>
    <definedName name="NovSun1" localSheetId="1">DATE(RESUMO!AnoCalendário,11,1)-WEEKDAY(DATE(RESUMO!AnoCalendário,11,1))+1</definedName>
    <definedName name="NovSun1">DATE(AnoCalendário,11,1)-WEEKDAY(DATE(AnoCalendário,11,1))+1</definedName>
    <definedName name="OutSun1" localSheetId="0">DATE(BDI!AnoCalendário,10,1)-WEEKDAY(DATE(BDI!AnoCalendário,10,1))+1</definedName>
    <definedName name="OutSun1" localSheetId="1">DATE(RESUMO!AnoCalendário,10,1)-WEEKDAY(DATE(RESUMO!AnoCalendário,10,1))+1</definedName>
    <definedName name="OutSun1">DATE(AnoCalendário,10,1)-WEEKDAY(DATE(AnoCalendário,10,1))+1</definedName>
    <definedName name="PLANILHA">#N/A</definedName>
    <definedName name="PLANILHR">#N/A</definedName>
    <definedName name="POSICAO" localSheetId="0">#REF!</definedName>
    <definedName name="POSICAO">#REF!</definedName>
    <definedName name="PRINT_TITLES_MI" localSheetId="0">#REF!</definedName>
    <definedName name="PRINT_TITLES_MI" localSheetId="1">#REF!</definedName>
    <definedName name="PRINT_TITLES_MI">#REF!</definedName>
    <definedName name="REL_PROG" localSheetId="0">'[2]LD-PS-PMC-RMA'!#REF!</definedName>
    <definedName name="REL_PROG" localSheetId="1">'[2]LD-PS-PMC-RMA'!#REF!</definedName>
    <definedName name="REL_PROG">'[2]LD-PS-PMC-RMA'!#REF!</definedName>
    <definedName name="SetSun1" localSheetId="0">DATE(BDI!AnoCalendário,9,1)-WEEKDAY(DATE(BDI!AnoCalendário,9,1))+1</definedName>
    <definedName name="SetSun1" localSheetId="1">DATE(RESUMO!AnoCalendário,9,1)-WEEKDAY(DATE(RESUMO!AnoCalendário,9,1))+1</definedName>
    <definedName name="SetSun1">DATE(AnoCalendário,9,1)-WEEKDAY(DATE(AnoCalendário,9,1))+1</definedName>
    <definedName name="TAB_AMP">"T4:W58"</definedName>
    <definedName name="TabeladeDatasImportantes" localSheetId="0">#REF!</definedName>
    <definedName name="TabeladeDatasImportantes" localSheetId="1">#REF!</definedName>
    <definedName name="TabeladeDatasImportantes">#REF!</definedName>
    <definedName name="TASK" localSheetId="0">#REF!</definedName>
    <definedName name="TASK" localSheetId="1">#REF!</definedName>
    <definedName name="TASK">#REF!</definedName>
    <definedName name="TEEE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0">#REF!</definedName>
    <definedName name="teste" localSheetId="1">#REF!</definedName>
    <definedName name="teste">#REF!</definedName>
    <definedName name="_xlnm.Print_Titles" localSheetId="0">#REF!</definedName>
    <definedName name="_xlnm.Print_Titles" localSheetId="2">'CRONOGRAMA FIS-FIN'!$1:$7</definedName>
    <definedName name="_xlnm.Print_Titles">#REF!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0" i="4" l="1"/>
  <c r="D163" i="4"/>
  <c r="E163" i="4"/>
  <c r="F163" i="4"/>
  <c r="G163" i="4"/>
  <c r="H163" i="4"/>
  <c r="I163" i="4"/>
  <c r="J163" i="4"/>
  <c r="K163" i="4"/>
  <c r="C163" i="4"/>
  <c r="T11" i="4" l="1"/>
  <c r="T9" i="4"/>
  <c r="U9" i="4" s="1"/>
  <c r="T88" i="4"/>
  <c r="F12" i="5" s="1"/>
  <c r="T72" i="4" l="1"/>
  <c r="F11" i="5" s="1"/>
  <c r="U86" i="4" l="1"/>
  <c r="V86" i="4" s="1"/>
  <c r="R86" i="4" s="1"/>
  <c r="C86" i="4" s="1"/>
  <c r="U84" i="4"/>
  <c r="V84" i="4" s="1"/>
  <c r="R84" i="4" s="1"/>
  <c r="R83" i="4"/>
  <c r="U82" i="4"/>
  <c r="V82" i="4" s="1"/>
  <c r="R82" i="4" s="1"/>
  <c r="R81" i="4"/>
  <c r="U80" i="4"/>
  <c r="V80" i="4" s="1"/>
  <c r="R80" i="4" s="1"/>
  <c r="R79" i="4"/>
  <c r="U78" i="4"/>
  <c r="V78" i="4" s="1"/>
  <c r="R78" i="4" s="1"/>
  <c r="R77" i="4"/>
  <c r="U76" i="4"/>
  <c r="V76" i="4" s="1"/>
  <c r="R76" i="4" s="1"/>
  <c r="R75" i="4"/>
  <c r="U74" i="4"/>
  <c r="R73" i="4"/>
  <c r="J78" i="4" l="1"/>
  <c r="E78" i="4"/>
  <c r="F78" i="4"/>
  <c r="G78" i="4"/>
  <c r="K78" i="4"/>
  <c r="G82" i="4"/>
  <c r="K82" i="4"/>
  <c r="H82" i="4"/>
  <c r="F82" i="4"/>
  <c r="J82" i="4"/>
  <c r="I82" i="4"/>
  <c r="E80" i="4"/>
  <c r="G80" i="4"/>
  <c r="F80" i="4"/>
  <c r="V74" i="4"/>
  <c r="U88" i="4"/>
  <c r="E76" i="4"/>
  <c r="D76" i="4"/>
  <c r="F76" i="4"/>
  <c r="I84" i="4"/>
  <c r="J84" i="4"/>
  <c r="R74" i="4" l="1"/>
  <c r="V88" i="4"/>
  <c r="E74" i="4" l="1"/>
  <c r="D74" i="4"/>
  <c r="C74" i="4"/>
  <c r="T12" i="4" l="1"/>
  <c r="F10" i="5" s="1"/>
  <c r="U142" i="4"/>
  <c r="E21" i="6" l="1"/>
  <c r="S20" i="4" l="1"/>
  <c r="S139" i="4"/>
  <c r="S118" i="4"/>
  <c r="S89" i="4"/>
  <c r="S13" i="4"/>
  <c r="S8" i="4"/>
  <c r="W27" i="4"/>
  <c r="T138" i="4"/>
  <c r="F13" i="5" s="1"/>
  <c r="T117" i="4"/>
  <c r="F14" i="5" s="1"/>
  <c r="T19" i="4"/>
  <c r="F15" i="5" s="1"/>
  <c r="W23" i="4"/>
  <c r="T161" i="4"/>
  <c r="F16" i="5" s="1"/>
  <c r="F18" i="5" l="1"/>
  <c r="A7" i="5"/>
  <c r="F19" i="5" l="1"/>
  <c r="F20" i="5" s="1"/>
  <c r="X23" i="4"/>
  <c r="R23" i="4" s="1"/>
  <c r="D23" i="4" l="1"/>
  <c r="C23" i="4"/>
  <c r="V142" i="4"/>
  <c r="R142" i="4" s="1"/>
  <c r="U144" i="4"/>
  <c r="V144" i="4" s="1"/>
  <c r="R144" i="4" s="1"/>
  <c r="U146" i="4"/>
  <c r="V146" i="4" s="1"/>
  <c r="R146" i="4" s="1"/>
  <c r="U148" i="4"/>
  <c r="V148" i="4" s="1"/>
  <c r="R148" i="4" s="1"/>
  <c r="U150" i="4"/>
  <c r="V150" i="4" s="1"/>
  <c r="R150" i="4" s="1"/>
  <c r="U152" i="4"/>
  <c r="V152" i="4" s="1"/>
  <c r="R152" i="4" s="1"/>
  <c r="U154" i="4"/>
  <c r="V154" i="4" s="1"/>
  <c r="R154" i="4" s="1"/>
  <c r="U156" i="4"/>
  <c r="V156" i="4" s="1"/>
  <c r="R156" i="4" s="1"/>
  <c r="U158" i="4"/>
  <c r="V158" i="4" s="1"/>
  <c r="R158" i="4" s="1"/>
  <c r="U160" i="4"/>
  <c r="V160" i="4" s="1"/>
  <c r="R160" i="4" s="1"/>
  <c r="U114" i="4" l="1"/>
  <c r="V114" i="4" s="1"/>
  <c r="R114" i="4" s="1"/>
  <c r="U112" i="4"/>
  <c r="V112" i="4" s="1"/>
  <c r="U110" i="4"/>
  <c r="V110" i="4" s="1"/>
  <c r="R110" i="4" s="1"/>
  <c r="U108" i="4"/>
  <c r="V108" i="4" s="1"/>
  <c r="R108" i="4" s="1"/>
  <c r="J108" i="4" s="1"/>
  <c r="R112" i="4" l="1"/>
  <c r="J112" i="4" s="1"/>
  <c r="J110" i="4"/>
  <c r="J114" i="4"/>
  <c r="D13" i="4" l="1"/>
  <c r="C13" i="4"/>
  <c r="U11" i="4" l="1"/>
  <c r="V11" i="4" s="1"/>
  <c r="R11" i="4" s="1"/>
  <c r="V9" i="4" l="1"/>
  <c r="R9" i="4" s="1"/>
  <c r="U12" i="4"/>
  <c r="D8" i="4"/>
  <c r="D10" i="4" s="1"/>
  <c r="D11" i="4" s="1"/>
  <c r="E8" i="4"/>
  <c r="E10" i="4" s="1"/>
  <c r="E11" i="4" s="1"/>
  <c r="F8" i="4"/>
  <c r="F10" i="4" s="1"/>
  <c r="F11" i="4" s="1"/>
  <c r="G8" i="4"/>
  <c r="G10" i="4" s="1"/>
  <c r="G11" i="4" s="1"/>
  <c r="H8" i="4"/>
  <c r="H10" i="4" s="1"/>
  <c r="H11" i="4" s="1"/>
  <c r="I8" i="4"/>
  <c r="I10" i="4" s="1"/>
  <c r="I11" i="4" s="1"/>
  <c r="J8" i="4"/>
  <c r="J10" i="4" s="1"/>
  <c r="J11" i="4" s="1"/>
  <c r="K8" i="4"/>
  <c r="K10" i="4" s="1"/>
  <c r="K11" i="4" s="1"/>
  <c r="L8" i="4"/>
  <c r="L10" i="4" s="1"/>
  <c r="L11" i="4" s="1"/>
  <c r="M8" i="4"/>
  <c r="M10" i="4" s="1"/>
  <c r="M11" i="4" s="1"/>
  <c r="N8" i="4"/>
  <c r="N10" i="4" s="1"/>
  <c r="N11" i="4" s="1"/>
  <c r="O8" i="4"/>
  <c r="O10" i="4" s="1"/>
  <c r="O11" i="4" s="1"/>
  <c r="P8" i="4"/>
  <c r="P10" i="4" s="1"/>
  <c r="P11" i="4" s="1"/>
  <c r="Q8" i="4"/>
  <c r="Q10" i="4" s="1"/>
  <c r="Q11" i="4" s="1"/>
  <c r="C8" i="4"/>
  <c r="C10" i="4" s="1"/>
  <c r="G9" i="4" l="1"/>
  <c r="K9" i="4"/>
  <c r="O9" i="4"/>
  <c r="D9" i="4"/>
  <c r="H9" i="4"/>
  <c r="L9" i="4"/>
  <c r="P9" i="4"/>
  <c r="F9" i="4"/>
  <c r="N9" i="4"/>
  <c r="E9" i="4"/>
  <c r="I9" i="4"/>
  <c r="M9" i="4"/>
  <c r="Q9" i="4"/>
  <c r="J9" i="4"/>
  <c r="V12" i="4"/>
  <c r="W71" i="4"/>
  <c r="X71" i="4" s="1"/>
  <c r="W69" i="4"/>
  <c r="X69" i="4" s="1"/>
  <c r="W67" i="4"/>
  <c r="X67" i="4" s="1"/>
  <c r="R67" i="4" s="1"/>
  <c r="W65" i="4"/>
  <c r="X65" i="4" s="1"/>
  <c r="W63" i="4"/>
  <c r="X63" i="4" s="1"/>
  <c r="R63" i="4" s="1"/>
  <c r="W61" i="4"/>
  <c r="X61" i="4" s="1"/>
  <c r="W59" i="4"/>
  <c r="X59" i="4" s="1"/>
  <c r="R59" i="4" s="1"/>
  <c r="W57" i="4"/>
  <c r="X57" i="4" s="1"/>
  <c r="W55" i="4"/>
  <c r="X55" i="4" s="1"/>
  <c r="R55" i="4" s="1"/>
  <c r="W53" i="4"/>
  <c r="X53" i="4" s="1"/>
  <c r="R53" i="4" s="1"/>
  <c r="W51" i="4"/>
  <c r="X51" i="4" s="1"/>
  <c r="R51" i="4" s="1"/>
  <c r="W49" i="4"/>
  <c r="X49" i="4" s="1"/>
  <c r="R49" i="4" s="1"/>
  <c r="W47" i="4"/>
  <c r="X47" i="4" s="1"/>
  <c r="R47" i="4" s="1"/>
  <c r="W45" i="4"/>
  <c r="X45" i="4" s="1"/>
  <c r="R45" i="4" s="1"/>
  <c r="H45" i="4" s="1"/>
  <c r="W43" i="4"/>
  <c r="X43" i="4" s="1"/>
  <c r="W41" i="4"/>
  <c r="X41" i="4" s="1"/>
  <c r="R41" i="4" s="1"/>
  <c r="G41" i="4" s="1"/>
  <c r="W39" i="4"/>
  <c r="X39" i="4" s="1"/>
  <c r="W37" i="4"/>
  <c r="X37" i="4" s="1"/>
  <c r="R37" i="4" s="1"/>
  <c r="W35" i="4"/>
  <c r="X35" i="4" s="1"/>
  <c r="W33" i="4"/>
  <c r="X33" i="4" s="1"/>
  <c r="R33" i="4" s="1"/>
  <c r="W31" i="4"/>
  <c r="X31" i="4" s="1"/>
  <c r="W29" i="4"/>
  <c r="X29" i="4" s="1"/>
  <c r="R29" i="4" s="1"/>
  <c r="X27" i="4"/>
  <c r="W25" i="4"/>
  <c r="X25" i="4" s="1"/>
  <c r="R25" i="4" s="1"/>
  <c r="W21" i="4"/>
  <c r="N156" i="4"/>
  <c r="N152" i="4"/>
  <c r="Q150" i="4"/>
  <c r="P148" i="4"/>
  <c r="P146" i="4"/>
  <c r="O144" i="4"/>
  <c r="Q142" i="4"/>
  <c r="U140" i="4"/>
  <c r="U137" i="4"/>
  <c r="V137" i="4" s="1"/>
  <c r="K136" i="4"/>
  <c r="U135" i="4"/>
  <c r="V135" i="4" s="1"/>
  <c r="U133" i="4"/>
  <c r="V133" i="4" s="1"/>
  <c r="U131" i="4"/>
  <c r="V131" i="4" s="1"/>
  <c r="R131" i="4" s="1"/>
  <c r="U129" i="4"/>
  <c r="V129" i="4" s="1"/>
  <c r="U127" i="4"/>
  <c r="V127" i="4" s="1"/>
  <c r="R127" i="4" s="1"/>
  <c r="O127" i="4" s="1"/>
  <c r="U125" i="4"/>
  <c r="V125" i="4" s="1"/>
  <c r="R125" i="4" s="1"/>
  <c r="M125" i="4" s="1"/>
  <c r="U123" i="4"/>
  <c r="V123" i="4" s="1"/>
  <c r="U121" i="4"/>
  <c r="V121" i="4" s="1"/>
  <c r="U119" i="4"/>
  <c r="U116" i="4"/>
  <c r="V116" i="4" s="1"/>
  <c r="U106" i="4"/>
  <c r="V106" i="4" s="1"/>
  <c r="R106" i="4" s="1"/>
  <c r="I106" i="4" s="1"/>
  <c r="U104" i="4"/>
  <c r="V104" i="4" s="1"/>
  <c r="R104" i="4" s="1"/>
  <c r="I104" i="4" s="1"/>
  <c r="U102" i="4"/>
  <c r="V102" i="4" s="1"/>
  <c r="R102" i="4" s="1"/>
  <c r="I102" i="4" s="1"/>
  <c r="U100" i="4"/>
  <c r="V100" i="4" s="1"/>
  <c r="R100" i="4" s="1"/>
  <c r="I100" i="4" s="1"/>
  <c r="U98" i="4"/>
  <c r="V98" i="4" s="1"/>
  <c r="R98" i="4" s="1"/>
  <c r="I98" i="4" s="1"/>
  <c r="U96" i="4"/>
  <c r="V96" i="4" s="1"/>
  <c r="R96" i="4" s="1"/>
  <c r="U94" i="4"/>
  <c r="V94" i="4" s="1"/>
  <c r="R94" i="4" s="1"/>
  <c r="H94" i="4" s="1"/>
  <c r="U92" i="4"/>
  <c r="V92" i="4" s="1"/>
  <c r="R92" i="4" s="1"/>
  <c r="H92" i="4" s="1"/>
  <c r="U90" i="4"/>
  <c r="U18" i="4"/>
  <c r="V18" i="4" s="1"/>
  <c r="R18" i="4" s="1"/>
  <c r="C18" i="4" s="1"/>
  <c r="U16" i="4"/>
  <c r="V16" i="4" s="1"/>
  <c r="R16" i="4" s="1"/>
  <c r="U14" i="4"/>
  <c r="L164" i="4" l="1"/>
  <c r="H51" i="4"/>
  <c r="I51" i="4"/>
  <c r="J59" i="4"/>
  <c r="I59" i="4"/>
  <c r="E33" i="4"/>
  <c r="F33" i="4"/>
  <c r="H49" i="4"/>
  <c r="G49" i="4"/>
  <c r="D29" i="4"/>
  <c r="E29" i="4"/>
  <c r="F37" i="4"/>
  <c r="E37" i="4"/>
  <c r="I53" i="4"/>
  <c r="H53" i="4"/>
  <c r="C25" i="4"/>
  <c r="D25" i="4"/>
  <c r="E16" i="4"/>
  <c r="F16" i="4"/>
  <c r="H47" i="4"/>
  <c r="G47" i="4"/>
  <c r="I55" i="4"/>
  <c r="H55" i="4"/>
  <c r="I63" i="4"/>
  <c r="J63" i="4"/>
  <c r="I96" i="4"/>
  <c r="U19" i="4"/>
  <c r="V140" i="4"/>
  <c r="U161" i="4"/>
  <c r="V90" i="4"/>
  <c r="U117" i="4"/>
  <c r="V119" i="4"/>
  <c r="V138" i="4" s="1"/>
  <c r="U138" i="4"/>
  <c r="X21" i="4"/>
  <c r="W72" i="4"/>
  <c r="R35" i="4"/>
  <c r="R61" i="4"/>
  <c r="R69" i="4"/>
  <c r="J69" i="4" s="1"/>
  <c r="R43" i="4"/>
  <c r="R31" i="4"/>
  <c r="R39" i="4"/>
  <c r="G39" i="4" s="1"/>
  <c r="R71" i="4"/>
  <c r="D71" i="4" s="1"/>
  <c r="R57" i="4"/>
  <c r="R65" i="4"/>
  <c r="R27" i="4"/>
  <c r="D16" i="4"/>
  <c r="R137" i="4"/>
  <c r="K137" i="4" s="1"/>
  <c r="R135" i="4"/>
  <c r="P135" i="4" s="1"/>
  <c r="R133" i="4"/>
  <c r="O133" i="4" s="1"/>
  <c r="R129" i="4"/>
  <c r="O129" i="4" s="1"/>
  <c r="O164" i="4" s="1"/>
  <c r="R123" i="4"/>
  <c r="M123" i="4" s="1"/>
  <c r="M164" i="4" s="1"/>
  <c r="R121" i="4"/>
  <c r="L121" i="4" s="1"/>
  <c r="R116" i="4"/>
  <c r="G116" i="4" s="1"/>
  <c r="V14" i="4"/>
  <c r="O156" i="4"/>
  <c r="L131" i="4"/>
  <c r="K131" i="4"/>
  <c r="P158" i="4"/>
  <c r="O158" i="4"/>
  <c r="F41" i="4"/>
  <c r="K67" i="4"/>
  <c r="J67" i="4"/>
  <c r="N154" i="4"/>
  <c r="P154" i="4"/>
  <c r="O154" i="4"/>
  <c r="G45" i="4"/>
  <c r="N125" i="4"/>
  <c r="N164" i="4" s="1"/>
  <c r="M152" i="4"/>
  <c r="L152" i="4"/>
  <c r="F43" i="4" l="1"/>
  <c r="G43" i="4"/>
  <c r="E27" i="4"/>
  <c r="E164" i="4" s="1"/>
  <c r="D27" i="4"/>
  <c r="J61" i="4"/>
  <c r="I61" i="4"/>
  <c r="I57" i="4"/>
  <c r="I164" i="4" s="1"/>
  <c r="H57" i="4"/>
  <c r="K65" i="4"/>
  <c r="J65" i="4"/>
  <c r="E31" i="4"/>
  <c r="D31" i="4"/>
  <c r="E35" i="4"/>
  <c r="F35" i="4"/>
  <c r="F164" i="4" s="1"/>
  <c r="R119" i="4"/>
  <c r="Q135" i="4"/>
  <c r="Q164" i="4" s="1"/>
  <c r="R90" i="4"/>
  <c r="V117" i="4"/>
  <c r="R14" i="4"/>
  <c r="V19" i="4"/>
  <c r="R21" i="4"/>
  <c r="X72" i="4"/>
  <c r="K69" i="4"/>
  <c r="V161" i="4"/>
  <c r="R140" i="4"/>
  <c r="P140" i="4" s="1"/>
  <c r="P164" i="4" s="1"/>
  <c r="F39" i="4"/>
  <c r="C9" i="4"/>
  <c r="C11" i="4"/>
  <c r="G164" i="4" l="1"/>
  <c r="C164" i="4"/>
  <c r="C165" i="4" s="1"/>
  <c r="J164" i="4"/>
  <c r="C21" i="4"/>
  <c r="D21" i="4"/>
  <c r="C14" i="4"/>
  <c r="D14" i="4"/>
  <c r="R164" i="4"/>
  <c r="K119" i="4"/>
  <c r="K164" i="4" s="1"/>
  <c r="H90" i="4"/>
  <c r="H164" i="4" s="1"/>
  <c r="G90" i="4"/>
  <c r="L159" i="4"/>
  <c r="D164" i="4" l="1"/>
  <c r="D165" i="4" s="1"/>
  <c r="E165" i="4" s="1"/>
  <c r="F165" i="4" s="1"/>
  <c r="G165" i="4" s="1"/>
  <c r="H165" i="4" s="1"/>
  <c r="I165" i="4" s="1"/>
  <c r="J165" i="4" s="1"/>
  <c r="K165" i="4" s="1"/>
  <c r="L165" i="4" s="1"/>
  <c r="M165" i="4" l="1"/>
  <c r="L163" i="4"/>
  <c r="N165" i="4" l="1"/>
  <c r="M163" i="4"/>
  <c r="O165" i="4" l="1"/>
  <c r="N163" i="4"/>
  <c r="P165" i="4" l="1"/>
  <c r="O163" i="4"/>
  <c r="Q165" i="4" l="1"/>
  <c r="Q163" i="4" s="1"/>
  <c r="P163" i="4"/>
</calcChain>
</file>

<file path=xl/sharedStrings.xml><?xml version="1.0" encoding="utf-8"?>
<sst xmlns="http://schemas.openxmlformats.org/spreadsheetml/2006/main" count="245" uniqueCount="143">
  <si>
    <t>Produto</t>
  </si>
  <si>
    <t>Item/Serviço</t>
  </si>
  <si>
    <t>Demolições - Classe Prioritária 01</t>
  </si>
  <si>
    <t>Demolições - Classe Prioritária 02</t>
  </si>
  <si>
    <t>Limpeza da calha e margens</t>
  </si>
  <si>
    <t>MESES</t>
  </si>
  <si>
    <t>Supressão de braquiárias</t>
  </si>
  <si>
    <t>BB01</t>
  </si>
  <si>
    <t>BB02</t>
  </si>
  <si>
    <t>BB03</t>
  </si>
  <si>
    <t>BB04</t>
  </si>
  <si>
    <t>BB05</t>
  </si>
  <si>
    <t>BB06</t>
  </si>
  <si>
    <t>BD01</t>
  </si>
  <si>
    <t>BD02</t>
  </si>
  <si>
    <t>REVISÃO</t>
  </si>
  <si>
    <t>Financeiro</t>
  </si>
  <si>
    <t>N21-22-65-70</t>
  </si>
  <si>
    <t>N56</t>
  </si>
  <si>
    <t>N59-58-71</t>
  </si>
  <si>
    <t>N57</t>
  </si>
  <si>
    <t>N67</t>
  </si>
  <si>
    <t>N61</t>
  </si>
  <si>
    <t>N17</t>
  </si>
  <si>
    <t>N23</t>
  </si>
  <si>
    <t>N47-N52-N53</t>
  </si>
  <si>
    <t>N68</t>
  </si>
  <si>
    <t>N69</t>
  </si>
  <si>
    <t>N63</t>
  </si>
  <si>
    <t>N11</t>
  </si>
  <si>
    <t>N54</t>
  </si>
  <si>
    <t>N01</t>
  </si>
  <si>
    <t>N03</t>
  </si>
  <si>
    <t>N08</t>
  </si>
  <si>
    <t>N09</t>
  </si>
  <si>
    <t>N29-N66</t>
  </si>
  <si>
    <t>N39</t>
  </si>
  <si>
    <t>N51</t>
  </si>
  <si>
    <t>N55</t>
  </si>
  <si>
    <t>Execução N62</t>
  </si>
  <si>
    <t>N04 e N05</t>
  </si>
  <si>
    <t>01</t>
  </si>
  <si>
    <t>Nº ARQUIVO</t>
  </si>
  <si>
    <t>EG0216-R-JAC-P10-CRO-01-00</t>
  </si>
  <si>
    <t>ACUMULADO</t>
  </si>
  <si>
    <t>Desassoreamento da calha do Rio Jacaré</t>
  </si>
  <si>
    <t>Composições de biorrolo Ø20cm + entrançado vivo</t>
  </si>
  <si>
    <t>Composições de biorrolo Ø40cm + entrançado vivo</t>
  </si>
  <si>
    <t>Mão-de-obra</t>
  </si>
  <si>
    <t>Semeadura</t>
  </si>
  <si>
    <t xml:space="preserve">Retaludamento de margens </t>
  </si>
  <si>
    <t>Espigões longitudinais</t>
  </si>
  <si>
    <t>Degraus de elevação de nível</t>
  </si>
  <si>
    <t>Médico de Família - Paisagismo e mobiliário</t>
  </si>
  <si>
    <t>Médico de Família - Pavimentação</t>
  </si>
  <si>
    <t>Vale Verde - Pavimentação</t>
  </si>
  <si>
    <t>Vale Verde - Paisagismo e mobiliário</t>
  </si>
  <si>
    <t>Comunidade Cabrito - Pavimentação</t>
  </si>
  <si>
    <t>Comunidade Cabrito - Paisagismo e mobiliário</t>
  </si>
  <si>
    <t>Hípica Fluminense - Pavimentação</t>
  </si>
  <si>
    <t>Hípica Fluminense - Paisagismo e mobiliário</t>
  </si>
  <si>
    <t>Bicicletário - Pavimentação</t>
  </si>
  <si>
    <t>Bicicletário - Paisagismo e mobiliário</t>
  </si>
  <si>
    <t>PARCIAL COM BDI</t>
  </si>
  <si>
    <t>Mão de Obra</t>
  </si>
  <si>
    <t>Canteiro de Obras</t>
  </si>
  <si>
    <t>Travessias - demolição e recuo de muros</t>
  </si>
  <si>
    <t>Readequação de travessia - Estaca 0+218</t>
  </si>
  <si>
    <t>Readequação de travessia - Estaca 2+026</t>
  </si>
  <si>
    <t>Readequação de travessia - Estaca 2+978</t>
  </si>
  <si>
    <t>N10-60</t>
  </si>
  <si>
    <t>ORÇAMENTO PROJETO DE RENATURALIZAÇÃO DA BACIA DO RIO JACARÉ</t>
  </si>
  <si>
    <t>EG0216-R-JAC-P09-ORC-01-00</t>
  </si>
  <si>
    <t>DESCRIÇÃO</t>
  </si>
  <si>
    <t>SERVIÇOS TÉCNICOS</t>
  </si>
  <si>
    <t>P06 - DEMOLIÇÃO DE ESTRUTURAS</t>
  </si>
  <si>
    <t>P05 - RECUPERAÇÃO DO LEITO</t>
  </si>
  <si>
    <t>P07 - ARQUITETÔNICO</t>
  </si>
  <si>
    <t>P1.3 - RESTAURAÇÃO E PROTEÇÃO DAS NASCENTES E OLHOS D'ÁGUA (IMPLANTAÇÃO)</t>
  </si>
  <si>
    <t>P04.3 - MEDIDAS DE BIORRETENÇÃO DE ÁGUA</t>
  </si>
  <si>
    <t>NOTA: Preços com desoneração conforme Lei 12.844/2013</t>
  </si>
  <si>
    <t>PREÇO ÚNICO</t>
  </si>
  <si>
    <t>BDI</t>
  </si>
  <si>
    <t>SOMA</t>
  </si>
  <si>
    <t>PREÇO SEM BDI (R$)</t>
  </si>
  <si>
    <t>PRODUTOS</t>
  </si>
  <si>
    <t>RESUMO</t>
  </si>
  <si>
    <t xml:space="preserve">              </t>
  </si>
  <si>
    <t>COMPOSIÇÃO DE BDI</t>
  </si>
  <si>
    <t>PERCENTUAL (%)</t>
  </si>
  <si>
    <t>Taxa representativa das DESPESAS INDIRETAS, exceto tributos e despesas financeiras</t>
  </si>
  <si>
    <t>Administração Central</t>
  </si>
  <si>
    <t>Seguros</t>
  </si>
  <si>
    <t>Garantia</t>
  </si>
  <si>
    <t>Riscos</t>
  </si>
  <si>
    <t>Taxa representativa das DESPESAS FINANCEIRAS</t>
  </si>
  <si>
    <t>Despesas Fincanceiras</t>
  </si>
  <si>
    <t>Taxa representativa do LUCRO</t>
  </si>
  <si>
    <t>Lucro</t>
  </si>
  <si>
    <t>Taxa representativa da incidência dos TRIBUTOS</t>
  </si>
  <si>
    <t>ISSQN (Imposto sobre serviço de qualquer natureza)</t>
  </si>
  <si>
    <t>COFINS</t>
  </si>
  <si>
    <t>PIS/PASEP</t>
  </si>
  <si>
    <t>INSS</t>
  </si>
  <si>
    <t>TOTAL BDI (%)</t>
  </si>
  <si>
    <t xml:space="preserve">BDI - Benefício de despesas indiretas </t>
  </si>
  <si>
    <t>  Legenda para a fórmula de cálculo do BDI:</t>
  </si>
  <si>
    <t>AC = administração central</t>
  </si>
  <si>
    <t>S = taxa de seguros</t>
  </si>
  <si>
    <t>R = taxa de riscos</t>
  </si>
  <si>
    <t>G = taxa de garantias</t>
  </si>
  <si>
    <t>DF = taxa de despesas financeiras</t>
  </si>
  <si>
    <t>L = taxa de lucro/remuneração</t>
  </si>
  <si>
    <t>I = taxa de incidência de impostos</t>
  </si>
  <si>
    <t>PROJETO</t>
  </si>
  <si>
    <t>P01.3 / P02 / P04.3 / P05 / P06/ P07</t>
  </si>
  <si>
    <t>SERVIÇOS PRELIMINARES / CANTEIRO DE OBRAS</t>
  </si>
  <si>
    <t>P01.3</t>
  </si>
  <si>
    <t>PROJETO DE RESTAURAÇÃO E PROTEÇÃO DAS NASCENTES E OLHOS D’ÁGUA - Implantação</t>
  </si>
  <si>
    <t>P02</t>
  </si>
  <si>
    <t>REVEGETAÇÃO E RECOMPOSIÇÃO FLORESTAL</t>
  </si>
  <si>
    <t>P04.3</t>
  </si>
  <si>
    <t>PROJETO DE MEDIDAS DE BIORRETENÇÃO DE ÁGUA NA BACIA DO RIO JACARÉ</t>
  </si>
  <si>
    <t>P05</t>
  </si>
  <si>
    <t>RECUPERAÇÃO DO LEITO DO RIO JACARÉ</t>
  </si>
  <si>
    <t>P06</t>
  </si>
  <si>
    <t>DEMOLIÇÃO DE ESTRUTURAS LOCALIZADAS NA FMP E NO LEITO DO RIO JACARÉ</t>
  </si>
  <si>
    <t>P07</t>
  </si>
  <si>
    <t>ARQUITETÔNICOS</t>
  </si>
  <si>
    <t>BDI (27%)</t>
  </si>
  <si>
    <t>SUBTOTAL SEM BDI</t>
  </si>
  <si>
    <t>TOTAL COM BDI</t>
  </si>
  <si>
    <t>P02 - REVEGETAÇÃO E RECOMPOSIÇÃO FLORESTAL</t>
  </si>
  <si>
    <t>Supressão mecânica - FMP Rio Jacaré</t>
  </si>
  <si>
    <t>Supressão Bacias</t>
  </si>
  <si>
    <t>Manejo Exóticas isoladas</t>
  </si>
  <si>
    <t>Destocamento</t>
  </si>
  <si>
    <r>
      <t xml:space="preserve"> </t>
    </r>
    <r>
      <rPr>
        <sz val="10"/>
        <color theme="0" tint="-0.499984740745262"/>
        <rFont val="Arial"/>
        <family val="2"/>
      </rPr>
      <t>*</t>
    </r>
    <r>
      <rPr>
        <sz val="10"/>
        <color theme="1"/>
        <rFont val="Arial"/>
        <family val="2"/>
      </rPr>
      <t>Plantio</t>
    </r>
  </si>
  <si>
    <t>Cercamento</t>
  </si>
  <si>
    <t>* Plantio deverá ser realizado nos meses do inverno / * Vide opção de plantio com menor custo apresentada</t>
  </si>
  <si>
    <t>Total com BDI</t>
  </si>
  <si>
    <t>CRONOGRAMA FÍSICO-FINANCEIRO (P01.3 IMPLANTAÇÃO, P02 IMPLANTAÇÃO, P04.3, P05, P06 E P07)</t>
  </si>
  <si>
    <t>BD03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</si>
</sst>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2" formatCode="_-&quot;R$&quot;\ * #,##0_-;\-&quot;R$&quot;\ * #,##0_-;_-&quot;R$&quot;\ * &quot;-&quot;_-;_-@_-"/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&quot;R$&quot;#,##0.00"/>
    <numFmt numFmtId="167" formatCode="_(&quot;$&quot;* #,##0.00_);_(&quot;$&quot;* \(#,##0.00\);_(&quot;$&quot;* &quot;-&quot;??_);_(@_)"/>
    <numFmt numFmtId="168" formatCode="_-[$R$-416]\ * #,##0.00_-;\-[$R$-416]\ * #,##0.00_-;_-[$R$-416]\ * &quot;-&quot;??_-;_-@_-"/>
    <numFmt numFmtId="169" formatCode="&quot;R$&quot;\ #,##0.00;[Red]&quot;R$&quot;\ #,##0.00"/>
    <numFmt numFmtId="170" formatCode="_-* #,##0_-;\-* #,##0_-;_-* &quot;-&quot;??_-;_-@_-"/>
    <numFmt numFmtId="171" formatCode="General_)"/>
    <numFmt numFmtId="172" formatCode="0.000"/>
    <numFmt numFmtId="173" formatCode="#\,##0.00"/>
    <numFmt numFmtId="174" formatCode="#\,##0."/>
    <numFmt numFmtId="175" formatCode="\$#.00"/>
    <numFmt numFmtId="176" formatCode="_(&quot;$&quot;* #,##0_);_(&quot;$&quot;* \(#,##0\);_(&quot;$&quot;* &quot;-&quot;_);_(@_)"/>
    <numFmt numFmtId="177" formatCode="\$#."/>
    <numFmt numFmtId="178" formatCode="#,##0.000;\-#,##0.000"/>
    <numFmt numFmtId="179" formatCode="#,##0.0000;\-#,##0.0000"/>
    <numFmt numFmtId="180" formatCode="#,##0.00000;\-#,##0.00000"/>
    <numFmt numFmtId="181" formatCode="_([$€]* #,##0.00_);_([$€]* \(#,##0.00\);_([$€]* &quot;-&quot;??_);_(@_)"/>
    <numFmt numFmtId="182" formatCode="#.00"/>
    <numFmt numFmtId="183" formatCode="_ * #,##0.00_ ;_ * \-#,##0.00_ ;_ * &quot;-&quot;??_ ;_ @_ "/>
    <numFmt numFmtId="184" formatCode="0.0000"/>
    <numFmt numFmtId="185" formatCode="_(&quot;R$ &quot;* #,##0.00_);_(&quot;R$ &quot;* \(#,##0.00\);_(&quot;R$ &quot;* &quot;-&quot;??_);_(@_)"/>
    <numFmt numFmtId="186" formatCode="0.00_)"/>
    <numFmt numFmtId="187" formatCode="%#.00"/>
    <numFmt numFmtId="188" formatCode="00"/>
    <numFmt numFmtId="189" formatCode="0.0%"/>
    <numFmt numFmtId="190" formatCode="#,"/>
    <numFmt numFmtId="191" formatCode="#,##0.00\ ;&quot; (&quot;#,##0.00\);&quot; -&quot;#\ ;@\ "/>
    <numFmt numFmtId="192" formatCode="00.##"/>
    <numFmt numFmtId="193" formatCode="&quot;R$ &quot;#,##0.00_);[Red]\(&quot;R$ &quot;#,##0.00\)"/>
    <numFmt numFmtId="194" formatCode="_(&quot;R$ &quot;* #,##0_);_(&quot;R$ &quot;* \(#,##0\);_(&quot;R$ &quot;* &quot;-&quot;_);_(@_)"/>
    <numFmt numFmtId="195" formatCode="[$R$-416]\ #,##0.00;\-[$R$-416]\ #,##0.00"/>
  </numFmts>
  <fonts count="7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2060"/>
      <name val="Arial"/>
      <family val="2"/>
    </font>
    <font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0"/>
      <color indexed="8"/>
      <name val="Arial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name val="Arial"/>
      <family val="2"/>
    </font>
    <font>
      <b/>
      <sz val="8"/>
      <name val="Courier New"/>
      <family val="3"/>
    </font>
    <font>
      <sz val="1"/>
      <color indexed="8"/>
      <name val="Courier"/>
      <family val="3"/>
    </font>
    <font>
      <b/>
      <sz val="10"/>
      <color indexed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u/>
      <sz val="6"/>
      <color indexed="36"/>
      <name val="MS Sans Serif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.45"/>
      <color indexed="12"/>
      <name val="SWISS"/>
    </font>
    <font>
      <sz val="10"/>
      <name val="Courier"/>
      <family val="3"/>
    </font>
    <font>
      <sz val="8"/>
      <name val="MS Sans Serif"/>
      <family val="2"/>
    </font>
    <font>
      <sz val="11"/>
      <color indexed="10"/>
      <name val="Calibri"/>
      <family val="2"/>
    </font>
    <font>
      <sz val="12"/>
      <name val="Times New Roman"/>
      <family val="1"/>
    </font>
    <font>
      <sz val="10"/>
      <name val="MS Sans Serif"/>
      <family val="2"/>
    </font>
    <font>
      <sz val="11"/>
      <color indexed="60"/>
      <name val="Calibri"/>
      <family val="2"/>
    </font>
    <font>
      <sz val="11"/>
      <color indexed="19"/>
      <name val="Calibri"/>
      <family val="2"/>
    </font>
    <font>
      <b/>
      <i/>
      <sz val="16"/>
      <name val="Helv"/>
    </font>
    <font>
      <sz val="10"/>
      <name val="Times New Roman"/>
      <family val="1"/>
    </font>
    <font>
      <b/>
      <sz val="14"/>
      <name val="Arial"/>
      <family val="2"/>
    </font>
    <font>
      <b/>
      <sz val="11"/>
      <color indexed="63"/>
      <name val="Calibri"/>
      <family val="2"/>
    </font>
    <font>
      <b/>
      <sz val="8"/>
      <name val="Times New Roman"/>
      <family val="1"/>
    </font>
    <font>
      <b/>
      <sz val="9"/>
      <name val="MS Sans Serif"/>
      <family val="2"/>
    </font>
    <font>
      <b/>
      <sz val="8"/>
      <name val="MS Sans Serif"/>
      <family val="2"/>
    </font>
    <font>
      <sz val="1"/>
      <color indexed="18"/>
      <name val="Courier"/>
      <family val="3"/>
    </font>
    <font>
      <u/>
      <sz val="10.45"/>
      <color indexed="36"/>
      <name val="SWISS"/>
    </font>
    <font>
      <b/>
      <sz val="18"/>
      <color indexed="62"/>
      <name val="Cambria"/>
      <family val="1"/>
    </font>
    <font>
      <b/>
      <sz val="8"/>
      <color indexed="10"/>
      <name val="Arial"/>
      <family val="2"/>
    </font>
    <font>
      <b/>
      <sz val="7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0"/>
      <name val="Courier New"/>
      <family val="3"/>
    </font>
    <font>
      <b/>
      <sz val="7"/>
      <name val="Courier New"/>
      <family val="3"/>
    </font>
    <font>
      <sz val="11"/>
      <name val="굴림체"/>
      <family val="3"/>
      <charset val="129"/>
    </font>
    <font>
      <u/>
      <sz val="11"/>
      <color theme="10"/>
      <name val="Calibri"/>
      <family val="2"/>
      <scheme val="minor"/>
    </font>
    <font>
      <sz val="10"/>
      <color theme="0" tint="-0.499984740745262"/>
      <name val="Arial"/>
      <family val="2"/>
    </font>
    <font>
      <i/>
      <sz val="10"/>
      <color rgb="FF002060"/>
      <name val="Arial"/>
      <family val="2"/>
    </font>
    <font>
      <b/>
      <i/>
      <sz val="1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64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gray125">
        <fgColor indexed="11"/>
      </patternFill>
    </fill>
    <fill>
      <patternFill patternType="solid">
        <fgColor indexed="8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827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7" fillId="0" borderId="0"/>
    <xf numFmtId="9" fontId="1" fillId="0" borderId="0" applyFont="0" applyFill="0" applyBorder="0" applyAlignment="0" applyProtection="0"/>
    <xf numFmtId="0" fontId="19" fillId="0" borderId="0"/>
    <xf numFmtId="171" fontId="18" fillId="0" borderId="17" applyBorder="0" applyAlignment="0">
      <alignment horizontal="center" vertical="center"/>
    </xf>
    <xf numFmtId="43" fontId="20" fillId="0" borderId="0"/>
    <xf numFmtId="171" fontId="4" fillId="0" borderId="17" applyBorder="0" applyAlignment="0">
      <alignment horizontal="center"/>
    </xf>
    <xf numFmtId="171" fontId="21" fillId="0" borderId="17" applyBorder="0" applyAlignment="0">
      <alignment horizontal="center" vertical="center"/>
    </xf>
    <xf numFmtId="171" fontId="22" fillId="0" borderId="17" applyBorder="0" applyAlignment="0">
      <alignment horizontal="center" vertical="center"/>
    </xf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5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22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23" fillId="15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4" fillId="17" borderId="0" applyNumberFormat="0" applyBorder="0" applyAlignment="0" applyProtection="0"/>
    <xf numFmtId="0" fontId="24" fillId="25" borderId="0" applyNumberFormat="0" applyBorder="0" applyAlignment="0" applyProtection="0"/>
    <xf numFmtId="0" fontId="24" fillId="24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24" fillId="26" borderId="0" applyNumberFormat="0" applyBorder="0" applyAlignment="0" applyProtection="0"/>
    <xf numFmtId="0" fontId="24" fillId="14" borderId="0" applyNumberFormat="0" applyBorder="0" applyAlignment="0" applyProtection="0"/>
    <xf numFmtId="0" fontId="24" fillId="23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25" borderId="0" applyNumberFormat="0" applyBorder="0" applyAlignment="0" applyProtection="0"/>
    <xf numFmtId="0" fontId="24" fillId="38" borderId="0" applyNumberFormat="0" applyBorder="0" applyAlignment="0" applyProtection="0"/>
    <xf numFmtId="0" fontId="23" fillId="35" borderId="0" applyNumberFormat="0" applyBorder="0" applyAlignment="0" applyProtection="0"/>
    <xf numFmtId="0" fontId="23" fillId="39" borderId="0" applyNumberFormat="0" applyBorder="0" applyAlignment="0" applyProtection="0"/>
    <xf numFmtId="0" fontId="24" fillId="36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3" fillId="31" borderId="0" applyNumberFormat="0" applyBorder="0" applyAlignment="0" applyProtection="0"/>
    <xf numFmtId="0" fontId="23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40" borderId="0" applyNumberFormat="0" applyBorder="0" applyAlignment="0" applyProtection="0"/>
    <xf numFmtId="0" fontId="24" fillId="28" borderId="0" applyNumberFormat="0" applyBorder="0" applyAlignment="0" applyProtection="0"/>
    <xf numFmtId="0" fontId="23" fillId="41" borderId="0" applyNumberFormat="0" applyBorder="0" applyAlignment="0" applyProtection="0"/>
    <xf numFmtId="0" fontId="23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25" borderId="0" applyNumberFormat="0" applyBorder="0" applyAlignment="0" applyProtection="0"/>
    <xf numFmtId="0" fontId="23" fillId="35" borderId="0" applyNumberFormat="0" applyBorder="0" applyAlignment="0" applyProtection="0"/>
    <xf numFmtId="0" fontId="23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34" borderId="0" applyNumberFormat="0" applyBorder="0" applyAlignment="0" applyProtection="0"/>
    <xf numFmtId="0" fontId="25" fillId="19" borderId="0" applyNumberFormat="0" applyBorder="0" applyAlignment="0" applyProtection="0"/>
    <xf numFmtId="37" fontId="20" fillId="0" borderId="0" applyFill="0" applyBorder="0">
      <alignment horizontal="left"/>
    </xf>
    <xf numFmtId="0" fontId="26" fillId="20" borderId="0" applyNumberFormat="0" applyBorder="0" applyAlignment="0" applyProtection="0"/>
    <xf numFmtId="0" fontId="22" fillId="43" borderId="7" applyNumberFormat="0" applyFont="0" applyBorder="0" applyAlignment="0">
      <alignment horizontal="left" vertical="center"/>
    </xf>
    <xf numFmtId="0" fontId="22" fillId="43" borderId="7" applyNumberFormat="0" applyFont="0" applyBorder="0" applyAlignment="0">
      <alignment horizontal="left" vertical="center"/>
    </xf>
    <xf numFmtId="0" fontId="22" fillId="43" borderId="7" applyNumberFormat="0" applyFont="0" applyBorder="0" applyAlignment="0">
      <alignment horizontal="left" vertical="center"/>
    </xf>
    <xf numFmtId="0" fontId="27" fillId="44" borderId="18" applyNumberFormat="0" applyAlignment="0" applyProtection="0"/>
    <xf numFmtId="0" fontId="27" fillId="44" borderId="18" applyNumberFormat="0" applyAlignment="0" applyProtection="0"/>
    <xf numFmtId="0" fontId="27" fillId="44" borderId="18" applyNumberFormat="0" applyAlignment="0" applyProtection="0"/>
    <xf numFmtId="0" fontId="27" fillId="44" borderId="18" applyNumberFormat="0" applyAlignment="0" applyProtection="0"/>
    <xf numFmtId="0" fontId="2" fillId="45" borderId="19"/>
    <xf numFmtId="0" fontId="2" fillId="45" borderId="19">
      <alignment horizontal="left"/>
    </xf>
    <xf numFmtId="172" fontId="28" fillId="45" borderId="19"/>
    <xf numFmtId="0" fontId="29" fillId="0" borderId="0"/>
    <xf numFmtId="0" fontId="30" fillId="46" borderId="20" applyNumberFormat="0" applyAlignment="0" applyProtection="0"/>
    <xf numFmtId="0" fontId="31" fillId="0" borderId="21" applyNumberFormat="0" applyFill="0" applyAlignment="0" applyProtection="0"/>
    <xf numFmtId="49" fontId="32" fillId="47" borderId="0">
      <alignment horizontal="left" vertical="center"/>
      <protection hidden="1"/>
    </xf>
    <xf numFmtId="0" fontId="30" fillId="46" borderId="20" applyNumberFormat="0" applyAlignment="0" applyProtection="0"/>
    <xf numFmtId="49" fontId="33" fillId="0" borderId="0"/>
    <xf numFmtId="173" fontId="34" fillId="0" borderId="0">
      <protection locked="0"/>
    </xf>
    <xf numFmtId="174" fontId="34" fillId="0" borderId="0">
      <protection locked="0"/>
    </xf>
    <xf numFmtId="0" fontId="4" fillId="48" borderId="7" applyFill="0" applyBorder="0" applyAlignment="0" applyProtection="0">
      <alignment vertical="center"/>
      <protection locked="0"/>
    </xf>
    <xf numFmtId="49" fontId="35" fillId="49" borderId="22" applyNumberFormat="0" applyBorder="0" applyAlignment="0">
      <alignment horizontal="left" vertical="center"/>
    </xf>
    <xf numFmtId="175" fontId="34" fillId="0" borderId="0">
      <protection locked="0"/>
    </xf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7" fontId="34" fillId="0" borderId="0">
      <protection locked="0"/>
    </xf>
    <xf numFmtId="39" fontId="36" fillId="0" borderId="0"/>
    <xf numFmtId="39" fontId="36" fillId="0" borderId="0"/>
    <xf numFmtId="39" fontId="36" fillId="0" borderId="0"/>
    <xf numFmtId="39" fontId="37" fillId="0" borderId="0"/>
    <xf numFmtId="39" fontId="37" fillId="0" borderId="0"/>
    <xf numFmtId="39" fontId="37" fillId="0" borderId="0"/>
    <xf numFmtId="0" fontId="34" fillId="0" borderId="0">
      <protection locked="0"/>
    </xf>
    <xf numFmtId="0" fontId="34" fillId="0" borderId="0">
      <protection locked="0"/>
    </xf>
    <xf numFmtId="39" fontId="36" fillId="0" borderId="0"/>
    <xf numFmtId="39" fontId="36" fillId="0" borderId="0"/>
    <xf numFmtId="39" fontId="36" fillId="0" borderId="0"/>
    <xf numFmtId="178" fontId="36" fillId="0" borderId="0"/>
    <xf numFmtId="179" fontId="36" fillId="0" borderId="0"/>
    <xf numFmtId="180" fontId="36" fillId="0" borderId="0"/>
    <xf numFmtId="0" fontId="2" fillId="0" borderId="0" applyFill="0" applyBorder="0"/>
    <xf numFmtId="0" fontId="2" fillId="0" borderId="0" applyFill="0" applyBorder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24" fillId="30" borderId="0" applyNumberFormat="0" applyBorder="0" applyAlignment="0" applyProtection="0"/>
    <xf numFmtId="0" fontId="24" fillId="34" borderId="0" applyNumberFormat="0" applyBorder="0" applyAlignment="0" applyProtection="0"/>
    <xf numFmtId="0" fontId="24" fillId="38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5" borderId="0" applyNumberFormat="0" applyBorder="0" applyAlignment="0" applyProtection="0"/>
    <xf numFmtId="0" fontId="39" fillId="16" borderId="18" applyNumberFormat="0" applyAlignment="0" applyProtection="0"/>
    <xf numFmtId="0" fontId="39" fillId="16" borderId="18" applyNumberFormat="0" applyAlignment="0" applyProtection="0"/>
    <xf numFmtId="0" fontId="39" fillId="16" borderId="18" applyNumberFormat="0" applyAlignment="0" applyProtection="0"/>
    <xf numFmtId="0" fontId="2" fillId="0" borderId="0"/>
    <xf numFmtId="0" fontId="2" fillId="0" borderId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182" fontId="34" fillId="0" borderId="0">
      <protection locked="0"/>
    </xf>
    <xf numFmtId="182" fontId="34" fillId="0" borderId="0"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39" fontId="20" fillId="0" borderId="0">
      <alignment vertical="center"/>
    </xf>
    <xf numFmtId="39" fontId="20" fillId="0" borderId="0">
      <alignment vertical="center"/>
    </xf>
    <xf numFmtId="39" fontId="20" fillId="0" borderId="0">
      <alignment vertical="center"/>
    </xf>
    <xf numFmtId="39" fontId="20" fillId="0" borderId="0">
      <alignment vertical="center"/>
    </xf>
    <xf numFmtId="0" fontId="26" fillId="17" borderId="0" applyNumberFormat="0" applyBorder="0" applyAlignment="0" applyProtection="0"/>
    <xf numFmtId="38" fontId="20" fillId="45" borderId="0" applyNumberFormat="0" applyBorder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25" fillId="19" borderId="0" applyNumberFormat="0" applyBorder="0" applyAlignment="0" applyProtection="0"/>
    <xf numFmtId="0" fontId="47" fillId="0" borderId="0"/>
    <xf numFmtId="0" fontId="39" fillId="22" borderId="18" applyNumberFormat="0" applyAlignment="0" applyProtection="0"/>
    <xf numFmtId="10" fontId="20" fillId="43" borderId="1" applyNumberFormat="0" applyBorder="0" applyAlignment="0" applyProtection="0"/>
    <xf numFmtId="0" fontId="39" fillId="16" borderId="18" applyNumberFormat="0" applyAlignment="0" applyProtection="0"/>
    <xf numFmtId="0" fontId="20" fillId="47" borderId="0"/>
    <xf numFmtId="172" fontId="20" fillId="53" borderId="0" applyFont="0" applyBorder="0">
      <alignment horizontal="right"/>
    </xf>
    <xf numFmtId="49" fontId="48" fillId="0" borderId="0"/>
    <xf numFmtId="49" fontId="36" fillId="0" borderId="0"/>
    <xf numFmtId="0" fontId="49" fillId="0" borderId="26" applyNumberFormat="0" applyFill="0" applyAlignment="0" applyProtection="0"/>
    <xf numFmtId="49" fontId="20" fillId="0" borderId="27" applyNumberFormat="0" applyProtection="0">
      <alignment horizontal="center" vertical="center"/>
    </xf>
    <xf numFmtId="0" fontId="2" fillId="0" borderId="0"/>
    <xf numFmtId="0" fontId="2" fillId="0" borderId="0"/>
    <xf numFmtId="0" fontId="47" fillId="0" borderId="0"/>
    <xf numFmtId="0" fontId="2" fillId="0" borderId="0">
      <alignment horizontal="centerContinuous" vertical="justify"/>
    </xf>
    <xf numFmtId="0" fontId="2" fillId="0" borderId="0">
      <alignment horizontal="centerContinuous" vertical="justify"/>
    </xf>
    <xf numFmtId="41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0" fillId="0" borderId="0" applyAlignment="0">
      <alignment horizontal="center"/>
    </xf>
    <xf numFmtId="184" fontId="51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3" fillId="0" borderId="0" applyFont="0" applyFill="0" applyBorder="0" applyAlignment="0" applyProtection="0"/>
    <xf numFmtId="185" fontId="23" fillId="0" borderId="0" applyFont="0" applyFill="0" applyBorder="0" applyAlignment="0" applyProtection="0"/>
    <xf numFmtId="185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2" fillId="0" borderId="0"/>
    <xf numFmtId="186" fontId="54" fillId="0" borderId="0"/>
    <xf numFmtId="0" fontId="28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5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51" fillId="0" borderId="0"/>
    <xf numFmtId="0" fontId="2" fillId="0" borderId="0"/>
    <xf numFmtId="0" fontId="5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2" fillId="0" borderId="0"/>
    <xf numFmtId="0" fontId="23" fillId="0" borderId="0"/>
    <xf numFmtId="0" fontId="2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2" fillId="0" borderId="0"/>
    <xf numFmtId="0" fontId="32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>
      <alignment horizontal="left" vertical="center" indent="12"/>
    </xf>
    <xf numFmtId="0" fontId="20" fillId="0" borderId="7" applyBorder="0">
      <alignment horizontal="left" vertical="center" wrapText="1" indent="2"/>
      <protection locked="0"/>
    </xf>
    <xf numFmtId="0" fontId="20" fillId="0" borderId="7" applyBorder="0">
      <alignment horizontal="left" vertical="center" wrapText="1" indent="3"/>
      <protection locked="0"/>
    </xf>
    <xf numFmtId="0" fontId="2" fillId="0" borderId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" fillId="15" borderId="28" applyNumberFormat="0" applyFont="0" applyAlignment="0" applyProtection="0"/>
    <xf numFmtId="0" fontId="20" fillId="47" borderId="0" applyFont="0"/>
    <xf numFmtId="0" fontId="57" fillId="44" borderId="29" applyNumberFormat="0" applyAlignment="0" applyProtection="0"/>
    <xf numFmtId="0" fontId="4" fillId="54" borderId="1" applyNumberFormat="0" applyFont="0" applyBorder="0" applyAlignment="0" applyProtection="0">
      <alignment horizontal="center"/>
    </xf>
    <xf numFmtId="187" fontId="34" fillId="0" borderId="0">
      <protection locked="0"/>
    </xf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87" fontId="34" fillId="0" borderId="0">
      <protection locked="0"/>
    </xf>
    <xf numFmtId="187" fontId="34" fillId="0" borderId="0">
      <protection locked="0"/>
    </xf>
    <xf numFmtId="0" fontId="58" fillId="0" borderId="30" applyNumberFormat="0" applyFont="0" applyBorder="0" applyAlignment="0"/>
    <xf numFmtId="173" fontId="34" fillId="0" borderId="0">
      <protection locked="0"/>
    </xf>
    <xf numFmtId="0" fontId="17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88" fontId="20" fillId="0" borderId="0" applyFill="0" applyBorder="0">
      <alignment horizontal="center"/>
    </xf>
    <xf numFmtId="37" fontId="20" fillId="0" borderId="0">
      <alignment horizontal="right"/>
      <protection locked="0"/>
    </xf>
    <xf numFmtId="9" fontId="2" fillId="0" borderId="0" applyFont="0" applyFill="0" applyBorder="0" applyAlignment="0" applyProtection="0"/>
    <xf numFmtId="179" fontId="59" fillId="0" borderId="0"/>
    <xf numFmtId="179" fontId="60" fillId="0" borderId="0"/>
    <xf numFmtId="9" fontId="20" fillId="0" borderId="0" applyFont="0" applyBorder="0">
      <alignment horizontal="right"/>
      <protection locked="0"/>
    </xf>
    <xf numFmtId="189" fontId="20" fillId="0" borderId="0" applyFill="0" applyBorder="0">
      <alignment horizontal="right"/>
      <protection locked="0"/>
    </xf>
    <xf numFmtId="0" fontId="57" fillId="44" borderId="29" applyNumberFormat="0" applyAlignment="0" applyProtection="0"/>
    <xf numFmtId="0" fontId="57" fillId="44" borderId="29" applyNumberFormat="0" applyAlignment="0" applyProtection="0"/>
    <xf numFmtId="0" fontId="57" fillId="44" borderId="29" applyNumberFormat="0" applyAlignment="0" applyProtection="0"/>
    <xf numFmtId="38" fontId="51" fillId="0" borderId="0" applyFont="0" applyFill="0" applyBorder="0" applyAlignment="0" applyProtection="0"/>
    <xf numFmtId="190" fontId="61" fillId="0" borderId="0">
      <protection locked="0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191" fontId="2" fillId="0" borderId="0" applyFill="0" applyBorder="0" applyAlignment="0" applyProtection="0"/>
    <xf numFmtId="43" fontId="2" fillId="0" borderId="0" applyFont="0" applyFill="0" applyBorder="0" applyAlignment="0" applyProtection="0"/>
    <xf numFmtId="191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5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1" fontId="55" fillId="0" borderId="0" applyFont="0" applyFill="0" applyBorder="0" applyAlignment="0" applyProtection="0"/>
    <xf numFmtId="0" fontId="62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  <xf numFmtId="0" fontId="51" fillId="0" borderId="0"/>
    <xf numFmtId="37" fontId="20" fillId="0" borderId="0" applyFill="0" applyBorder="0">
      <alignment horizontal="right"/>
      <protection locked="0"/>
    </xf>
    <xf numFmtId="0" fontId="64" fillId="43" borderId="16" applyNumberFormat="0" applyBorder="0" applyAlignment="0">
      <alignment horizontal="left" vertical="center" indent="1"/>
    </xf>
    <xf numFmtId="0" fontId="64" fillId="43" borderId="16" applyNumberFormat="0" applyBorder="0" applyAlignment="0">
      <alignment horizontal="left" vertical="center" indent="1"/>
    </xf>
    <xf numFmtId="0" fontId="64" fillId="43" borderId="16" applyNumberFormat="0" applyBorder="0" applyAlignment="0">
      <alignment horizontal="left" vertical="center" indent="1"/>
    </xf>
    <xf numFmtId="0" fontId="65" fillId="0" borderId="16" applyNumberFormat="0" applyBorder="0" applyAlignment="0">
      <alignment horizontal="center" vertical="center"/>
    </xf>
    <xf numFmtId="0" fontId="65" fillId="0" borderId="16" applyNumberFormat="0" applyBorder="0" applyAlignment="0">
      <alignment horizontal="center" vertical="center"/>
    </xf>
    <xf numFmtId="0" fontId="65" fillId="0" borderId="16" applyNumberFormat="0" applyBorder="0" applyAlignment="0">
      <alignment horizontal="center" vertical="center"/>
    </xf>
    <xf numFmtId="0" fontId="4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49" fontId="20" fillId="0" borderId="0">
      <alignment vertical="center"/>
    </xf>
    <xf numFmtId="49" fontId="20" fillId="0" borderId="0">
      <alignment vertical="center"/>
    </xf>
    <xf numFmtId="39" fontId="60" fillId="0" borderId="0"/>
    <xf numFmtId="39" fontId="60" fillId="0" borderId="0"/>
    <xf numFmtId="0" fontId="68" fillId="0" borderId="0">
      <protection locked="0"/>
    </xf>
    <xf numFmtId="0" fontId="68" fillId="0" borderId="0">
      <protection locked="0"/>
    </xf>
    <xf numFmtId="0" fontId="36" fillId="0" borderId="22" applyBorder="0" applyAlignment="0">
      <alignment horizontal="center" vertical="center"/>
    </xf>
    <xf numFmtId="192" fontId="69" fillId="0" borderId="0">
      <alignment horizontal="left" vertical="top"/>
    </xf>
    <xf numFmtId="193" fontId="69" fillId="0" borderId="0">
      <alignment horizontal="left" vertical="top"/>
    </xf>
    <xf numFmtId="49" fontId="70" fillId="0" borderId="9">
      <alignment horizontal="left" vertical="top"/>
    </xf>
    <xf numFmtId="192" fontId="70" fillId="0" borderId="9">
      <alignment horizontal="left" vertical="top"/>
    </xf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0" fontId="38" fillId="0" borderId="3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7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55" fillId="0" borderId="0"/>
    <xf numFmtId="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0" fillId="0" borderId="0"/>
    <xf numFmtId="44" fontId="2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0" fillId="0" borderId="0"/>
    <xf numFmtId="44" fontId="2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3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</cellStyleXfs>
  <cellXfs count="228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10" fontId="8" fillId="5" borderId="1" xfId="1" applyNumberFormat="1" applyFont="1" applyFill="1" applyBorder="1" applyAlignment="1">
      <alignment horizontal="center" vertical="center"/>
    </xf>
    <xf numFmtId="10" fontId="8" fillId="3" borderId="1" xfId="1" applyNumberFormat="1" applyFont="1" applyFill="1" applyBorder="1" applyAlignment="1">
      <alignment horizontal="center" vertical="center"/>
    </xf>
    <xf numFmtId="10" fontId="8" fillId="0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8" fillId="5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right" vertical="center"/>
    </xf>
    <xf numFmtId="165" fontId="10" fillId="0" borderId="0" xfId="0" applyNumberFormat="1" applyFont="1"/>
    <xf numFmtId="165" fontId="9" fillId="5" borderId="1" xfId="0" applyNumberFormat="1" applyFont="1" applyFill="1" applyBorder="1" applyAlignment="1">
      <alignment horizontal="right" vertical="center"/>
    </xf>
    <xf numFmtId="165" fontId="9" fillId="5" borderId="1" xfId="1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9" fillId="0" borderId="1" xfId="1" applyNumberFormat="1" applyFont="1" applyFill="1" applyBorder="1" applyAlignment="1">
      <alignment horizontal="center" vertical="center"/>
    </xf>
    <xf numFmtId="0" fontId="0" fillId="0" borderId="0" xfId="0"/>
    <xf numFmtId="10" fontId="8" fillId="5" borderId="7" xfId="1" applyNumberFormat="1" applyFont="1" applyFill="1" applyBorder="1" applyAlignment="1">
      <alignment vertical="center"/>
    </xf>
    <xf numFmtId="165" fontId="9" fillId="5" borderId="7" xfId="1" applyNumberFormat="1" applyFont="1" applyFill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65" fontId="9" fillId="0" borderId="1" xfId="1" applyNumberFormat="1" applyFont="1" applyBorder="1" applyAlignment="1">
      <alignment vertical="center"/>
    </xf>
    <xf numFmtId="165" fontId="0" fillId="0" borderId="0" xfId="0" applyNumberFormat="1"/>
    <xf numFmtId="166" fontId="0" fillId="0" borderId="0" xfId="0" applyNumberFormat="1"/>
    <xf numFmtId="0" fontId="8" fillId="0" borderId="5" xfId="0" applyFont="1" applyFill="1" applyBorder="1" applyAlignment="1">
      <alignment horizontal="right" vertical="center"/>
    </xf>
    <xf numFmtId="10" fontId="8" fillId="0" borderId="1" xfId="0" applyNumberFormat="1" applyFont="1" applyFill="1" applyBorder="1" applyAlignment="1">
      <alignment horizontal="center" vertical="center"/>
    </xf>
    <xf numFmtId="10" fontId="8" fillId="0" borderId="5" xfId="0" applyNumberFormat="1" applyFont="1" applyFill="1" applyBorder="1" applyAlignment="1">
      <alignment horizontal="center" vertical="center"/>
    </xf>
    <xf numFmtId="10" fontId="8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68" fontId="9" fillId="3" borderId="1" xfId="1" applyNumberFormat="1" applyFont="1" applyFill="1" applyBorder="1" applyAlignment="1">
      <alignment horizontal="center" vertical="center"/>
    </xf>
    <xf numFmtId="168" fontId="9" fillId="5" borderId="1" xfId="1" applyNumberFormat="1" applyFont="1" applyFill="1" applyBorder="1" applyAlignment="1">
      <alignment horizontal="center" vertical="center"/>
    </xf>
    <xf numFmtId="168" fontId="8" fillId="0" borderId="1" xfId="0" applyNumberFormat="1" applyFont="1" applyFill="1" applyBorder="1" applyAlignment="1">
      <alignment horizontal="center" vertical="center"/>
    </xf>
    <xf numFmtId="168" fontId="8" fillId="0" borderId="5" xfId="0" applyNumberFormat="1" applyFont="1" applyFill="1" applyBorder="1" applyAlignment="1">
      <alignment horizontal="center" vertical="center"/>
    </xf>
    <xf numFmtId="44" fontId="8" fillId="5" borderId="1" xfId="12" applyFont="1" applyFill="1" applyBorder="1" applyAlignment="1">
      <alignment horizontal="center" vertical="center"/>
    </xf>
    <xf numFmtId="168" fontId="9" fillId="0" borderId="1" xfId="1" applyNumberFormat="1" applyFont="1" applyBorder="1" applyAlignment="1">
      <alignment horizontal="center" vertical="center"/>
    </xf>
    <xf numFmtId="168" fontId="9" fillId="0" borderId="1" xfId="4" applyNumberFormat="1" applyFont="1" applyBorder="1" applyAlignment="1">
      <alignment horizontal="center" vertical="center"/>
    </xf>
    <xf numFmtId="168" fontId="9" fillId="0" borderId="1" xfId="1" applyNumberFormat="1" applyFont="1" applyFill="1" applyBorder="1" applyAlignment="1">
      <alignment horizontal="center" vertical="center"/>
    </xf>
    <xf numFmtId="168" fontId="12" fillId="0" borderId="0" xfId="0" applyNumberFormat="1" applyFont="1" applyFill="1" applyBorder="1"/>
    <xf numFmtId="168" fontId="12" fillId="0" borderId="0" xfId="0" applyNumberFormat="1" applyFont="1"/>
    <xf numFmtId="0" fontId="2" fillId="0" borderId="0" xfId="13"/>
    <xf numFmtId="0" fontId="1" fillId="0" borderId="0" xfId="6"/>
    <xf numFmtId="0" fontId="3" fillId="0" borderId="1" xfId="3" applyFont="1" applyBorder="1" applyAlignment="1">
      <alignment vertical="top"/>
    </xf>
    <xf numFmtId="17" fontId="11" fillId="0" borderId="1" xfId="6" applyNumberFormat="1" applyFont="1" applyFill="1" applyBorder="1" applyAlignment="1">
      <alignment horizontal="center"/>
    </xf>
    <xf numFmtId="0" fontId="14" fillId="11" borderId="1" xfId="1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68" fontId="12" fillId="0" borderId="10" xfId="0" applyNumberFormat="1" applyFont="1" applyBorder="1"/>
    <xf numFmtId="168" fontId="12" fillId="0" borderId="0" xfId="0" applyNumberFormat="1" applyFont="1" applyBorder="1"/>
    <xf numFmtId="0" fontId="0" fillId="0" borderId="0" xfId="0" applyBorder="1"/>
    <xf numFmtId="168" fontId="12" fillId="0" borderId="10" xfId="0" applyNumberFormat="1" applyFont="1" applyFill="1" applyBorder="1"/>
    <xf numFmtId="0" fontId="0" fillId="0" borderId="10" xfId="0" applyBorder="1"/>
    <xf numFmtId="168" fontId="12" fillId="10" borderId="1" xfId="0" applyNumberFormat="1" applyFont="1" applyFill="1" applyBorder="1" applyAlignment="1">
      <alignment horizontal="center"/>
    </xf>
    <xf numFmtId="168" fontId="12" fillId="10" borderId="0" xfId="0" applyNumberFormat="1" applyFont="1" applyFill="1" applyBorder="1"/>
    <xf numFmtId="0" fontId="2" fillId="0" borderId="0" xfId="13" applyBorder="1"/>
    <xf numFmtId="169" fontId="1" fillId="0" borderId="0" xfId="6" applyNumberFormat="1" applyBorder="1"/>
    <xf numFmtId="0" fontId="11" fillId="0" borderId="0" xfId="15" applyFont="1"/>
    <xf numFmtId="0" fontId="1" fillId="0" borderId="0" xfId="16"/>
    <xf numFmtId="43" fontId="15" fillId="0" borderId="1" xfId="18" applyFont="1" applyFill="1" applyBorder="1" applyAlignment="1">
      <alignment horizontal="center" vertical="center"/>
    </xf>
    <xf numFmtId="170" fontId="6" fillId="10" borderId="1" xfId="16" applyNumberFormat="1" applyFont="1" applyFill="1" applyBorder="1" applyAlignment="1">
      <alignment vertical="center"/>
    </xf>
    <xf numFmtId="0" fontId="5" fillId="0" borderId="0" xfId="16" applyFont="1"/>
    <xf numFmtId="44" fontId="0" fillId="0" borderId="0" xfId="19" applyFont="1"/>
    <xf numFmtId="0" fontId="6" fillId="0" borderId="0" xfId="16" applyFont="1" applyAlignment="1">
      <alignment vertical="center"/>
    </xf>
    <xf numFmtId="0" fontId="11" fillId="0" borderId="0" xfId="16" applyFont="1"/>
    <xf numFmtId="0" fontId="5" fillId="0" borderId="0" xfId="16" applyFont="1" applyAlignment="1">
      <alignment vertical="center"/>
    </xf>
    <xf numFmtId="4" fontId="6" fillId="9" borderId="1" xfId="16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/>
    <xf numFmtId="0" fontId="3" fillId="0" borderId="1" xfId="3" applyFont="1" applyBorder="1" applyAlignment="1">
      <alignment horizontal="left" vertical="top"/>
    </xf>
    <xf numFmtId="10" fontId="8" fillId="0" borderId="1" xfId="1" applyNumberFormat="1" applyFont="1" applyBorder="1" applyAlignment="1">
      <alignment horizontal="center" vertical="center"/>
    </xf>
    <xf numFmtId="168" fontId="1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44" fontId="6" fillId="12" borderId="1" xfId="14" applyFont="1" applyFill="1" applyBorder="1" applyAlignment="1">
      <alignment horizontal="left" vertical="center" wrapText="1"/>
    </xf>
    <xf numFmtId="44" fontId="6" fillId="10" borderId="1" xfId="14" applyFont="1" applyFill="1" applyBorder="1" applyAlignment="1">
      <alignment horizontal="left" vertical="center" wrapText="1"/>
    </xf>
    <xf numFmtId="44" fontId="5" fillId="3" borderId="1" xfId="14" applyFont="1" applyFill="1" applyBorder="1" applyAlignment="1">
      <alignment horizontal="left" vertical="center"/>
    </xf>
    <xf numFmtId="0" fontId="0" fillId="0" borderId="1" xfId="0" applyBorder="1"/>
    <xf numFmtId="165" fontId="10" fillId="0" borderId="1" xfId="0" applyNumberFormat="1" applyFont="1" applyBorder="1"/>
    <xf numFmtId="0" fontId="0" fillId="12" borderId="1" xfId="0" applyFill="1" applyBorder="1"/>
    <xf numFmtId="168" fontId="12" fillId="12" borderId="1" xfId="0" applyNumberFormat="1" applyFont="1" applyFill="1" applyBorder="1"/>
    <xf numFmtId="165" fontId="10" fillId="12" borderId="1" xfId="0" applyNumberFormat="1" applyFont="1" applyFill="1" applyBorder="1"/>
    <xf numFmtId="168" fontId="12" fillId="10" borderId="1" xfId="0" applyNumberFormat="1" applyFont="1" applyFill="1" applyBorder="1" applyAlignment="1"/>
    <xf numFmtId="168" fontId="12" fillId="0" borderId="8" xfId="0" applyNumberFormat="1" applyFont="1" applyFill="1" applyBorder="1"/>
    <xf numFmtId="168" fontId="12" fillId="0" borderId="8" xfId="0" applyNumberFormat="1" applyFont="1" applyBorder="1"/>
    <xf numFmtId="0" fontId="0" fillId="0" borderId="8" xfId="0" applyBorder="1"/>
    <xf numFmtId="165" fontId="10" fillId="0" borderId="0" xfId="0" applyNumberFormat="1" applyFont="1" applyBorder="1"/>
    <xf numFmtId="168" fontId="12" fillId="0" borderId="8" xfId="0" applyNumberFormat="1" applyFont="1" applyFill="1" applyBorder="1" applyAlignment="1">
      <alignment horizontal="center"/>
    </xf>
    <xf numFmtId="168" fontId="12" fillId="0" borderId="10" xfId="0" applyNumberFormat="1" applyFont="1" applyFill="1" applyBorder="1" applyAlignment="1">
      <alignment horizontal="center"/>
    </xf>
    <xf numFmtId="168" fontId="12" fillId="10" borderId="2" xfId="0" applyNumberFormat="1" applyFont="1" applyFill="1" applyBorder="1" applyAlignment="1">
      <alignment horizontal="center"/>
    </xf>
    <xf numFmtId="44" fontId="15" fillId="3" borderId="8" xfId="633" applyFont="1" applyFill="1" applyBorder="1" applyAlignment="1">
      <alignment horizontal="center" vertical="center"/>
    </xf>
    <xf numFmtId="168" fontId="12" fillId="10" borderId="1" xfId="0" applyNumberFormat="1" applyFont="1" applyFill="1" applyBorder="1"/>
    <xf numFmtId="164" fontId="17" fillId="0" borderId="8" xfId="26" applyNumberFormat="1" applyFill="1" applyBorder="1" applyAlignment="1">
      <alignment vertical="center"/>
    </xf>
    <xf numFmtId="0" fontId="15" fillId="0" borderId="0" xfId="0" applyFont="1" applyAlignment="1">
      <alignment wrapText="1"/>
    </xf>
    <xf numFmtId="168" fontId="5" fillId="0" borderId="32" xfId="6" applyNumberFormat="1" applyFont="1" applyBorder="1" applyAlignment="1">
      <alignment horizontal="center" vertical="center" wrapText="1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168" fontId="5" fillId="3" borderId="1" xfId="2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8" fontId="5" fillId="0" borderId="0" xfId="0" applyNumberFormat="1" applyFont="1"/>
    <xf numFmtId="168" fontId="5" fillId="0" borderId="0" xfId="0" applyNumberFormat="1" applyFont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8" fontId="5" fillId="0" borderId="1" xfId="0" applyNumberFormat="1" applyFont="1" applyBorder="1"/>
    <xf numFmtId="168" fontId="5" fillId="0" borderId="1" xfId="0" applyNumberFormat="1" applyFont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0" fontId="6" fillId="12" borderId="1" xfId="16" applyFont="1" applyFill="1" applyBorder="1" applyAlignment="1">
      <alignment horizontal="left" vertical="center"/>
    </xf>
    <xf numFmtId="0" fontId="11" fillId="0" borderId="1" xfId="15" applyFont="1" applyBorder="1" applyAlignment="1">
      <alignment horizontal="left" vertical="center"/>
    </xf>
    <xf numFmtId="0" fontId="7" fillId="0" borderId="1" xfId="15" applyFont="1" applyBorder="1" applyAlignment="1">
      <alignment horizontal="center" vertical="center" wrapText="1"/>
    </xf>
    <xf numFmtId="0" fontId="14" fillId="11" borderId="1" xfId="17" applyFont="1" applyFill="1" applyBorder="1" applyAlignment="1">
      <alignment horizontal="center" vertical="center" wrapText="1"/>
    </xf>
    <xf numFmtId="0" fontId="6" fillId="9" borderId="1" xfId="16" applyFont="1" applyFill="1" applyBorder="1" applyAlignment="1">
      <alignment horizontal="center" vertical="center"/>
    </xf>
    <xf numFmtId="0" fontId="5" fillId="0" borderId="1" xfId="16" applyFont="1" applyBorder="1" applyAlignment="1">
      <alignment horizontal="left" vertical="center"/>
    </xf>
    <xf numFmtId="0" fontId="6" fillId="10" borderId="1" xfId="16" applyFont="1" applyFill="1" applyBorder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0" fontId="6" fillId="12" borderId="1" xfId="6" applyFont="1" applyFill="1" applyBorder="1" applyAlignment="1">
      <alignment horizontal="right" vertical="center" wrapText="1" indent="1"/>
    </xf>
    <xf numFmtId="0" fontId="6" fillId="10" borderId="1" xfId="6" applyFont="1" applyFill="1" applyBorder="1" applyAlignment="1">
      <alignment horizontal="right" vertical="center" wrapText="1" indent="1"/>
    </xf>
    <xf numFmtId="0" fontId="5" fillId="3" borderId="1" xfId="6" applyFont="1" applyFill="1" applyBorder="1" applyAlignment="1">
      <alignment horizontal="left" vertical="center" wrapText="1"/>
    </xf>
    <xf numFmtId="49" fontId="4" fillId="0" borderId="1" xfId="3" applyNumberFormat="1" applyFont="1" applyBorder="1" applyAlignment="1">
      <alignment horizontal="center" vertical="center"/>
    </xf>
    <xf numFmtId="0" fontId="11" fillId="0" borderId="1" xfId="6" applyFont="1" applyBorder="1" applyAlignment="1">
      <alignment horizontal="center"/>
    </xf>
    <xf numFmtId="14" fontId="4" fillId="0" borderId="1" xfId="3" applyNumberFormat="1" applyFont="1" applyBorder="1" applyAlignment="1">
      <alignment horizontal="center" vertical="center" wrapText="1"/>
    </xf>
    <xf numFmtId="0" fontId="14" fillId="7" borderId="1" xfId="13" applyFont="1" applyFill="1" applyBorder="1" applyAlignment="1">
      <alignment horizontal="center" vertical="center" wrapText="1"/>
    </xf>
    <xf numFmtId="0" fontId="6" fillId="12" borderId="1" xfId="6" applyFont="1" applyFill="1" applyBorder="1" applyAlignment="1">
      <alignment horizontal="center" vertical="center" wrapText="1"/>
    </xf>
    <xf numFmtId="0" fontId="6" fillId="9" borderId="1" xfId="6" applyFont="1" applyFill="1" applyBorder="1" applyAlignment="1">
      <alignment horizontal="center" vertical="center" wrapText="1"/>
    </xf>
    <xf numFmtId="0" fontId="1" fillId="0" borderId="1" xfId="6" applyBorder="1" applyAlignment="1">
      <alignment horizontal="center"/>
    </xf>
    <xf numFmtId="0" fontId="13" fillId="0" borderId="1" xfId="13" applyFont="1" applyBorder="1" applyAlignment="1">
      <alignment horizontal="center" vertical="center" wrapText="1"/>
    </xf>
    <xf numFmtId="0" fontId="14" fillId="11" borderId="1" xfId="13" applyFont="1" applyFill="1" applyBorder="1" applyAlignment="1">
      <alignment horizontal="center" vertical="center" wrapText="1"/>
    </xf>
    <xf numFmtId="0" fontId="74" fillId="3" borderId="3" xfId="0" applyFont="1" applyFill="1" applyBorder="1" applyAlignment="1">
      <alignment horizontal="left" vertical="center"/>
    </xf>
    <xf numFmtId="0" fontId="74" fillId="3" borderId="4" xfId="0" applyFont="1" applyFill="1" applyBorder="1" applyAlignment="1">
      <alignment horizontal="left" vertical="center"/>
    </xf>
    <xf numFmtId="0" fontId="74" fillId="3" borderId="12" xfId="0" applyFont="1" applyFill="1" applyBorder="1" applyAlignment="1">
      <alignment horizontal="left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/>
    </xf>
    <xf numFmtId="0" fontId="5" fillId="0" borderId="14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8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3" fillId="0" borderId="7" xfId="3" applyFont="1" applyBorder="1" applyAlignment="1">
      <alignment horizontal="left" vertical="top"/>
    </xf>
    <xf numFmtId="0" fontId="3" fillId="0" borderId="6" xfId="3" applyFont="1" applyBorder="1" applyAlignment="1">
      <alignment horizontal="left" vertical="top"/>
    </xf>
    <xf numFmtId="0" fontId="3" fillId="0" borderId="13" xfId="3" applyFont="1" applyBorder="1" applyAlignment="1">
      <alignment horizontal="left" vertical="top"/>
    </xf>
    <xf numFmtId="14" fontId="4" fillId="0" borderId="15" xfId="3" applyNumberFormat="1" applyFont="1" applyBorder="1" applyAlignment="1">
      <alignment horizontal="center" vertical="center" wrapText="1"/>
    </xf>
    <xf numFmtId="14" fontId="4" fillId="0" borderId="14" xfId="3" applyNumberFormat="1" applyFont="1" applyBorder="1" applyAlignment="1">
      <alignment horizontal="center" vertical="center" wrapText="1"/>
    </xf>
    <xf numFmtId="14" fontId="4" fillId="0" borderId="11" xfId="3" applyNumberFormat="1" applyFont="1" applyBorder="1" applyAlignment="1">
      <alignment horizontal="center" vertical="center" wrapText="1"/>
    </xf>
    <xf numFmtId="14" fontId="4" fillId="0" borderId="8" xfId="3" applyNumberFormat="1" applyFont="1" applyBorder="1" applyAlignment="1">
      <alignment horizontal="center" vertical="center" wrapText="1"/>
    </xf>
    <xf numFmtId="14" fontId="4" fillId="0" borderId="0" xfId="3" applyNumberFormat="1" applyFont="1" applyBorder="1" applyAlignment="1">
      <alignment horizontal="center" vertical="center" wrapText="1"/>
    </xf>
    <xf numFmtId="14" fontId="4" fillId="0" borderId="10" xfId="3" applyNumberFormat="1" applyFont="1" applyBorder="1" applyAlignment="1">
      <alignment horizontal="center" vertical="center" wrapText="1"/>
    </xf>
    <xf numFmtId="14" fontId="4" fillId="0" borderId="3" xfId="3" applyNumberFormat="1" applyFont="1" applyBorder="1" applyAlignment="1">
      <alignment horizontal="center" vertical="center" wrapText="1"/>
    </xf>
    <xf numFmtId="14" fontId="4" fillId="0" borderId="4" xfId="3" applyNumberFormat="1" applyFont="1" applyBorder="1" applyAlignment="1">
      <alignment horizontal="center" vertical="center" wrapText="1"/>
    </xf>
    <xf numFmtId="14" fontId="4" fillId="0" borderId="12" xfId="3" applyNumberFormat="1" applyFont="1" applyBorder="1" applyAlignment="1">
      <alignment horizontal="center" vertical="center" wrapText="1"/>
    </xf>
    <xf numFmtId="49" fontId="4" fillId="0" borderId="15" xfId="3" applyNumberFormat="1" applyFont="1" applyBorder="1" applyAlignment="1">
      <alignment horizontal="center" vertical="center"/>
    </xf>
    <xf numFmtId="49" fontId="4" fillId="0" borderId="11" xfId="3" applyNumberFormat="1" applyFont="1" applyBorder="1" applyAlignment="1">
      <alignment horizontal="center" vertical="center"/>
    </xf>
    <xf numFmtId="49" fontId="4" fillId="0" borderId="8" xfId="3" applyNumberFormat="1" applyFont="1" applyBorder="1" applyAlignment="1">
      <alignment horizontal="center" vertical="center"/>
    </xf>
    <xf numFmtId="49" fontId="4" fillId="0" borderId="10" xfId="3" applyNumberFormat="1" applyFont="1" applyBorder="1" applyAlignment="1">
      <alignment horizontal="center" vertical="center"/>
    </xf>
    <xf numFmtId="49" fontId="4" fillId="0" borderId="3" xfId="3" applyNumberFormat="1" applyFont="1" applyBorder="1" applyAlignment="1">
      <alignment horizontal="center" vertical="center"/>
    </xf>
    <xf numFmtId="49" fontId="4" fillId="0" borderId="12" xfId="3" applyNumberFormat="1" applyFont="1" applyBorder="1" applyAlignment="1">
      <alignment horizontal="center" vertical="center"/>
    </xf>
    <xf numFmtId="0" fontId="75" fillId="6" borderId="2" xfId="0" applyFont="1" applyFill="1" applyBorder="1" applyAlignment="1">
      <alignment horizontal="center" vertical="center" wrapText="1"/>
    </xf>
    <xf numFmtId="0" fontId="75" fillId="6" borderId="9" xfId="0" applyFont="1" applyFill="1" applyBorder="1" applyAlignment="1">
      <alignment horizontal="center" vertical="center" wrapText="1"/>
    </xf>
    <xf numFmtId="0" fontId="75" fillId="6" borderId="5" xfId="0" applyFont="1" applyFill="1" applyBorder="1" applyAlignment="1">
      <alignment horizontal="center" vertical="center" wrapText="1"/>
    </xf>
    <xf numFmtId="10" fontId="8" fillId="5" borderId="7" xfId="1" applyNumberFormat="1" applyFont="1" applyFill="1" applyBorder="1" applyAlignment="1">
      <alignment horizontal="center" vertical="center"/>
    </xf>
    <xf numFmtId="10" fontId="8" fillId="5" borderId="6" xfId="1" applyNumberFormat="1" applyFont="1" applyFill="1" applyBorder="1" applyAlignment="1">
      <alignment horizontal="center" vertical="center"/>
    </xf>
    <xf numFmtId="10" fontId="8" fillId="5" borderId="13" xfId="1" applyNumberFormat="1" applyFont="1" applyFill="1" applyBorder="1" applyAlignment="1">
      <alignment horizontal="center" vertical="center"/>
    </xf>
    <xf numFmtId="168" fontId="9" fillId="5" borderId="7" xfId="1" applyNumberFormat="1" applyFont="1" applyFill="1" applyBorder="1" applyAlignment="1">
      <alignment vertical="center"/>
    </xf>
    <xf numFmtId="168" fontId="9" fillId="5" borderId="6" xfId="1" applyNumberFormat="1" applyFont="1" applyFill="1" applyBorder="1" applyAlignment="1">
      <alignment vertical="center"/>
    </xf>
    <xf numFmtId="168" fontId="9" fillId="5" borderId="13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5" fillId="2" borderId="2" xfId="0" applyFont="1" applyFill="1" applyBorder="1" applyAlignment="1">
      <alignment horizontal="center" vertical="center" wrapText="1"/>
    </xf>
    <xf numFmtId="0" fontId="75" fillId="2" borderId="9" xfId="0" applyFont="1" applyFill="1" applyBorder="1" applyAlignment="1">
      <alignment horizontal="center" vertical="center" wrapText="1"/>
    </xf>
    <xf numFmtId="0" fontId="75" fillId="2" borderId="5" xfId="0" applyFont="1" applyFill="1" applyBorder="1" applyAlignment="1">
      <alignment horizontal="center" vertical="center" wrapText="1"/>
    </xf>
    <xf numFmtId="10" fontId="8" fillId="0" borderId="7" xfId="1" applyNumberFormat="1" applyFont="1" applyFill="1" applyBorder="1" applyAlignment="1">
      <alignment horizontal="center" vertical="center"/>
    </xf>
    <xf numFmtId="10" fontId="8" fillId="0" borderId="6" xfId="1" applyNumberFormat="1" applyFont="1" applyFill="1" applyBorder="1" applyAlignment="1">
      <alignment horizontal="center" vertical="center"/>
    </xf>
    <xf numFmtId="10" fontId="8" fillId="0" borderId="13" xfId="1" applyNumberFormat="1" applyFont="1" applyFill="1" applyBorder="1" applyAlignment="1">
      <alignment horizontal="center" vertical="center"/>
    </xf>
    <xf numFmtId="168" fontId="9" fillId="0" borderId="7" xfId="1" applyNumberFormat="1" applyFont="1" applyBorder="1" applyAlignment="1">
      <alignment horizontal="center" vertical="justify"/>
    </xf>
    <xf numFmtId="168" fontId="9" fillId="0" borderId="6" xfId="1" applyNumberFormat="1" applyFont="1" applyBorder="1" applyAlignment="1">
      <alignment horizontal="center" vertical="justify"/>
    </xf>
    <xf numFmtId="168" fontId="9" fillId="0" borderId="13" xfId="1" applyNumberFormat="1" applyFont="1" applyBorder="1" applyAlignment="1">
      <alignment horizontal="center" vertical="justify"/>
    </xf>
    <xf numFmtId="195" fontId="9" fillId="0" borderId="1" xfId="1" applyNumberFormat="1" applyFont="1" applyBorder="1" applyAlignment="1">
      <alignment horizontal="center" vertical="justify"/>
    </xf>
    <xf numFmtId="168" fontId="5" fillId="0" borderId="2" xfId="0" applyNumberFormat="1" applyFont="1" applyBorder="1" applyAlignment="1">
      <alignment horizontal="center" vertical="center"/>
    </xf>
    <xf numFmtId="168" fontId="5" fillId="0" borderId="5" xfId="0" applyNumberFormat="1" applyFont="1" applyBorder="1" applyAlignment="1">
      <alignment horizontal="center" vertical="center"/>
    </xf>
    <xf numFmtId="0" fontId="8" fillId="3" borderId="7" xfId="0" applyFont="1" applyFill="1" applyBorder="1" applyAlignment="1">
      <alignment horizontal="right" vertical="center"/>
    </xf>
    <xf numFmtId="0" fontId="8" fillId="3" borderId="13" xfId="0" applyFont="1" applyFill="1" applyBorder="1" applyAlignment="1">
      <alignment horizontal="right" vertical="center"/>
    </xf>
    <xf numFmtId="10" fontId="8" fillId="0" borderId="1" xfId="1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68" fontId="9" fillId="0" borderId="1" xfId="1" applyNumberFormat="1" applyFont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68" fontId="12" fillId="10" borderId="1" xfId="0" applyNumberFormat="1" applyFont="1" applyFill="1" applyBorder="1" applyAlignment="1">
      <alignment horizontal="center"/>
    </xf>
    <xf numFmtId="168" fontId="12" fillId="0" borderId="8" xfId="0" applyNumberFormat="1" applyFont="1" applyFill="1" applyBorder="1" applyAlignment="1">
      <alignment horizontal="center"/>
    </xf>
    <xf numFmtId="168" fontId="12" fillId="0" borderId="0" xfId="0" applyNumberFormat="1" applyFont="1" applyFill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8" fontId="12" fillId="0" borderId="10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827">
    <cellStyle name="_x000d__x000a_JournalTemplate=C:\COMFO\CTALK\JOURSTD.TPL_x000d__x000a_LbStateAddress=3 3 0 251 1 89 2 311_x000d__x000a_LbStateJou" xfId="28" xr:uid="{00000000-0005-0000-0000-000000000000}"/>
    <cellStyle name="1" xfId="29" xr:uid="{00000000-0005-0000-0000-000001000000}"/>
    <cellStyle name="12" xfId="30" xr:uid="{00000000-0005-0000-0000-000002000000}"/>
    <cellStyle name="12 2" xfId="1570" xr:uid="{00000000-0005-0000-0000-000003000000}"/>
    <cellStyle name="12 3" xfId="1328" xr:uid="{00000000-0005-0000-0000-000004000000}"/>
    <cellStyle name="2.1" xfId="31" xr:uid="{00000000-0005-0000-0000-000005000000}"/>
    <cellStyle name="2.1.1" xfId="32" xr:uid="{00000000-0005-0000-0000-000006000000}"/>
    <cellStyle name="2.1.1.1" xfId="33" xr:uid="{00000000-0005-0000-0000-000007000000}"/>
    <cellStyle name="20% - Accent1" xfId="34" xr:uid="{00000000-0005-0000-0000-000008000000}"/>
    <cellStyle name="20% - Accent2" xfId="35" xr:uid="{00000000-0005-0000-0000-000009000000}"/>
    <cellStyle name="20% - Accent3" xfId="36" xr:uid="{00000000-0005-0000-0000-00000A000000}"/>
    <cellStyle name="20% - Accent4" xfId="37" xr:uid="{00000000-0005-0000-0000-00000B000000}"/>
    <cellStyle name="20% - Accent5" xfId="38" xr:uid="{00000000-0005-0000-0000-00000C000000}"/>
    <cellStyle name="20% - Accent6" xfId="39" xr:uid="{00000000-0005-0000-0000-00000D000000}"/>
    <cellStyle name="20% - Ênfase1 10" xfId="40" xr:uid="{00000000-0005-0000-0000-00000E000000}"/>
    <cellStyle name="20% - Ênfase1 11" xfId="41" xr:uid="{00000000-0005-0000-0000-00000F000000}"/>
    <cellStyle name="20% - Ênfase1 12" xfId="42" xr:uid="{00000000-0005-0000-0000-000010000000}"/>
    <cellStyle name="20% - Ênfase1 13" xfId="43" xr:uid="{00000000-0005-0000-0000-000011000000}"/>
    <cellStyle name="20% - Ênfase1 14" xfId="44" xr:uid="{00000000-0005-0000-0000-000012000000}"/>
    <cellStyle name="20% - Ênfase1 15" xfId="45" xr:uid="{00000000-0005-0000-0000-000013000000}"/>
    <cellStyle name="20% - Ênfase1 16" xfId="46" xr:uid="{00000000-0005-0000-0000-000014000000}"/>
    <cellStyle name="20% - Ênfase1 17" xfId="47" xr:uid="{00000000-0005-0000-0000-000015000000}"/>
    <cellStyle name="20% - Ênfase1 18" xfId="48" xr:uid="{00000000-0005-0000-0000-000016000000}"/>
    <cellStyle name="20% - Ênfase1 19" xfId="49" xr:uid="{00000000-0005-0000-0000-000017000000}"/>
    <cellStyle name="20% - Ênfase1 2" xfId="50" xr:uid="{00000000-0005-0000-0000-000018000000}"/>
    <cellStyle name="20% - Ênfase1 2 2" xfId="51" xr:uid="{00000000-0005-0000-0000-000019000000}"/>
    <cellStyle name="20% - Ênfase1 2 2 2" xfId="52" xr:uid="{00000000-0005-0000-0000-00001A000000}"/>
    <cellStyle name="20% - Ênfase1 2 3" xfId="53" xr:uid="{00000000-0005-0000-0000-00001B000000}"/>
    <cellStyle name="20% - Ênfase1 2 3 2" xfId="54" xr:uid="{00000000-0005-0000-0000-00001C000000}"/>
    <cellStyle name="20% - Ênfase1 2 4" xfId="55" xr:uid="{00000000-0005-0000-0000-00001D000000}"/>
    <cellStyle name="20% - Ênfase1 2 4 2" xfId="56" xr:uid="{00000000-0005-0000-0000-00001E000000}"/>
    <cellStyle name="20% - Ênfase1 2 5" xfId="57" xr:uid="{00000000-0005-0000-0000-00001F000000}"/>
    <cellStyle name="20% - Ênfase1 2 5 2" xfId="58" xr:uid="{00000000-0005-0000-0000-000020000000}"/>
    <cellStyle name="20% - Ênfase1 2 6" xfId="59" xr:uid="{00000000-0005-0000-0000-000021000000}"/>
    <cellStyle name="20% - Ênfase1 20" xfId="60" xr:uid="{00000000-0005-0000-0000-000022000000}"/>
    <cellStyle name="20% - Ênfase1 21" xfId="61" xr:uid="{00000000-0005-0000-0000-000023000000}"/>
    <cellStyle name="20% - Ênfase1 22" xfId="62" xr:uid="{00000000-0005-0000-0000-000024000000}"/>
    <cellStyle name="20% - Ênfase1 23" xfId="63" xr:uid="{00000000-0005-0000-0000-000025000000}"/>
    <cellStyle name="20% - Ênfase1 24" xfId="64" xr:uid="{00000000-0005-0000-0000-000026000000}"/>
    <cellStyle name="20% - Ênfase1 25" xfId="65" xr:uid="{00000000-0005-0000-0000-000027000000}"/>
    <cellStyle name="20% - Ênfase1 26" xfId="66" xr:uid="{00000000-0005-0000-0000-000028000000}"/>
    <cellStyle name="20% - Ênfase1 27" xfId="67" xr:uid="{00000000-0005-0000-0000-000029000000}"/>
    <cellStyle name="20% - Ênfase1 3" xfId="68" xr:uid="{00000000-0005-0000-0000-00002A000000}"/>
    <cellStyle name="20% - Ênfase1 4" xfId="69" xr:uid="{00000000-0005-0000-0000-00002B000000}"/>
    <cellStyle name="20% - Ênfase1 5" xfId="70" xr:uid="{00000000-0005-0000-0000-00002C000000}"/>
    <cellStyle name="20% - Ênfase1 6" xfId="71" xr:uid="{00000000-0005-0000-0000-00002D000000}"/>
    <cellStyle name="20% - Ênfase1 7" xfId="72" xr:uid="{00000000-0005-0000-0000-00002E000000}"/>
    <cellStyle name="20% - Ênfase1 8" xfId="73" xr:uid="{00000000-0005-0000-0000-00002F000000}"/>
    <cellStyle name="20% - Ênfase1 9" xfId="74" xr:uid="{00000000-0005-0000-0000-000030000000}"/>
    <cellStyle name="20% - Ênfase2 10" xfId="75" xr:uid="{00000000-0005-0000-0000-000031000000}"/>
    <cellStyle name="20% - Ênfase2 11" xfId="76" xr:uid="{00000000-0005-0000-0000-000032000000}"/>
    <cellStyle name="20% - Ênfase2 12" xfId="77" xr:uid="{00000000-0005-0000-0000-000033000000}"/>
    <cellStyle name="20% - Ênfase2 13" xfId="78" xr:uid="{00000000-0005-0000-0000-000034000000}"/>
    <cellStyle name="20% - Ênfase2 14" xfId="79" xr:uid="{00000000-0005-0000-0000-000035000000}"/>
    <cellStyle name="20% - Ênfase2 15" xfId="80" xr:uid="{00000000-0005-0000-0000-000036000000}"/>
    <cellStyle name="20% - Ênfase2 16" xfId="81" xr:uid="{00000000-0005-0000-0000-000037000000}"/>
    <cellStyle name="20% - Ênfase2 17" xfId="82" xr:uid="{00000000-0005-0000-0000-000038000000}"/>
    <cellStyle name="20% - Ênfase2 18" xfId="83" xr:uid="{00000000-0005-0000-0000-000039000000}"/>
    <cellStyle name="20% - Ênfase2 19" xfId="84" xr:uid="{00000000-0005-0000-0000-00003A000000}"/>
    <cellStyle name="20% - Ênfase2 2" xfId="85" xr:uid="{00000000-0005-0000-0000-00003B000000}"/>
    <cellStyle name="20% - Ênfase2 2 2" xfId="86" xr:uid="{00000000-0005-0000-0000-00003C000000}"/>
    <cellStyle name="20% - Ênfase2 2 2 2" xfId="87" xr:uid="{00000000-0005-0000-0000-00003D000000}"/>
    <cellStyle name="20% - Ênfase2 2 3" xfId="88" xr:uid="{00000000-0005-0000-0000-00003E000000}"/>
    <cellStyle name="20% - Ênfase2 2 3 2" xfId="89" xr:uid="{00000000-0005-0000-0000-00003F000000}"/>
    <cellStyle name="20% - Ênfase2 2 4" xfId="90" xr:uid="{00000000-0005-0000-0000-000040000000}"/>
    <cellStyle name="20% - Ênfase2 2 4 2" xfId="91" xr:uid="{00000000-0005-0000-0000-000041000000}"/>
    <cellStyle name="20% - Ênfase2 2 5" xfId="92" xr:uid="{00000000-0005-0000-0000-000042000000}"/>
    <cellStyle name="20% - Ênfase2 2 5 2" xfId="93" xr:uid="{00000000-0005-0000-0000-000043000000}"/>
    <cellStyle name="20% - Ênfase2 2 6" xfId="94" xr:uid="{00000000-0005-0000-0000-000044000000}"/>
    <cellStyle name="20% - Ênfase2 20" xfId="95" xr:uid="{00000000-0005-0000-0000-000045000000}"/>
    <cellStyle name="20% - Ênfase2 21" xfId="96" xr:uid="{00000000-0005-0000-0000-000046000000}"/>
    <cellStyle name="20% - Ênfase2 22" xfId="97" xr:uid="{00000000-0005-0000-0000-000047000000}"/>
    <cellStyle name="20% - Ênfase2 23" xfId="98" xr:uid="{00000000-0005-0000-0000-000048000000}"/>
    <cellStyle name="20% - Ênfase2 24" xfId="99" xr:uid="{00000000-0005-0000-0000-000049000000}"/>
    <cellStyle name="20% - Ênfase2 25" xfId="100" xr:uid="{00000000-0005-0000-0000-00004A000000}"/>
    <cellStyle name="20% - Ênfase2 26" xfId="101" xr:uid="{00000000-0005-0000-0000-00004B000000}"/>
    <cellStyle name="20% - Ênfase2 27" xfId="102" xr:uid="{00000000-0005-0000-0000-00004C000000}"/>
    <cellStyle name="20% - Ênfase2 3" xfId="103" xr:uid="{00000000-0005-0000-0000-00004D000000}"/>
    <cellStyle name="20% - Ênfase2 4" xfId="104" xr:uid="{00000000-0005-0000-0000-00004E000000}"/>
    <cellStyle name="20% - Ênfase2 5" xfId="105" xr:uid="{00000000-0005-0000-0000-00004F000000}"/>
    <cellStyle name="20% - Ênfase2 6" xfId="106" xr:uid="{00000000-0005-0000-0000-000050000000}"/>
    <cellStyle name="20% - Ênfase2 7" xfId="107" xr:uid="{00000000-0005-0000-0000-000051000000}"/>
    <cellStyle name="20% - Ênfase2 8" xfId="108" xr:uid="{00000000-0005-0000-0000-000052000000}"/>
    <cellStyle name="20% - Ênfase2 9" xfId="109" xr:uid="{00000000-0005-0000-0000-000053000000}"/>
    <cellStyle name="20% - Ênfase3 10" xfId="110" xr:uid="{00000000-0005-0000-0000-000054000000}"/>
    <cellStyle name="20% - Ênfase3 11" xfId="111" xr:uid="{00000000-0005-0000-0000-000055000000}"/>
    <cellStyle name="20% - Ênfase3 12" xfId="112" xr:uid="{00000000-0005-0000-0000-000056000000}"/>
    <cellStyle name="20% - Ênfase3 13" xfId="113" xr:uid="{00000000-0005-0000-0000-000057000000}"/>
    <cellStyle name="20% - Ênfase3 14" xfId="114" xr:uid="{00000000-0005-0000-0000-000058000000}"/>
    <cellStyle name="20% - Ênfase3 15" xfId="115" xr:uid="{00000000-0005-0000-0000-000059000000}"/>
    <cellStyle name="20% - Ênfase3 16" xfId="116" xr:uid="{00000000-0005-0000-0000-00005A000000}"/>
    <cellStyle name="20% - Ênfase3 17" xfId="117" xr:uid="{00000000-0005-0000-0000-00005B000000}"/>
    <cellStyle name="20% - Ênfase3 18" xfId="118" xr:uid="{00000000-0005-0000-0000-00005C000000}"/>
    <cellStyle name="20% - Ênfase3 19" xfId="119" xr:uid="{00000000-0005-0000-0000-00005D000000}"/>
    <cellStyle name="20% - Ênfase3 2" xfId="120" xr:uid="{00000000-0005-0000-0000-00005E000000}"/>
    <cellStyle name="20% - Ênfase3 2 2" xfId="121" xr:uid="{00000000-0005-0000-0000-00005F000000}"/>
    <cellStyle name="20% - Ênfase3 2 2 2" xfId="122" xr:uid="{00000000-0005-0000-0000-000060000000}"/>
    <cellStyle name="20% - Ênfase3 2 3" xfId="123" xr:uid="{00000000-0005-0000-0000-000061000000}"/>
    <cellStyle name="20% - Ênfase3 2 3 2" xfId="124" xr:uid="{00000000-0005-0000-0000-000062000000}"/>
    <cellStyle name="20% - Ênfase3 2 4" xfId="125" xr:uid="{00000000-0005-0000-0000-000063000000}"/>
    <cellStyle name="20% - Ênfase3 2 4 2" xfId="126" xr:uid="{00000000-0005-0000-0000-000064000000}"/>
    <cellStyle name="20% - Ênfase3 2 5" xfId="127" xr:uid="{00000000-0005-0000-0000-000065000000}"/>
    <cellStyle name="20% - Ênfase3 2 5 2" xfId="128" xr:uid="{00000000-0005-0000-0000-000066000000}"/>
    <cellStyle name="20% - Ênfase3 2 6" xfId="129" xr:uid="{00000000-0005-0000-0000-000067000000}"/>
    <cellStyle name="20% - Ênfase3 20" xfId="130" xr:uid="{00000000-0005-0000-0000-000068000000}"/>
    <cellStyle name="20% - Ênfase3 21" xfId="131" xr:uid="{00000000-0005-0000-0000-000069000000}"/>
    <cellStyle name="20% - Ênfase3 22" xfId="132" xr:uid="{00000000-0005-0000-0000-00006A000000}"/>
    <cellStyle name="20% - Ênfase3 23" xfId="133" xr:uid="{00000000-0005-0000-0000-00006B000000}"/>
    <cellStyle name="20% - Ênfase3 24" xfId="134" xr:uid="{00000000-0005-0000-0000-00006C000000}"/>
    <cellStyle name="20% - Ênfase3 25" xfId="135" xr:uid="{00000000-0005-0000-0000-00006D000000}"/>
    <cellStyle name="20% - Ênfase3 26" xfId="136" xr:uid="{00000000-0005-0000-0000-00006E000000}"/>
    <cellStyle name="20% - Ênfase3 27" xfId="137" xr:uid="{00000000-0005-0000-0000-00006F000000}"/>
    <cellStyle name="20% - Ênfase3 3" xfId="138" xr:uid="{00000000-0005-0000-0000-000070000000}"/>
    <cellStyle name="20% - Ênfase3 4" xfId="139" xr:uid="{00000000-0005-0000-0000-000071000000}"/>
    <cellStyle name="20% - Ênfase3 5" xfId="140" xr:uid="{00000000-0005-0000-0000-000072000000}"/>
    <cellStyle name="20% - Ênfase3 6" xfId="141" xr:uid="{00000000-0005-0000-0000-000073000000}"/>
    <cellStyle name="20% - Ênfase3 7" xfId="142" xr:uid="{00000000-0005-0000-0000-000074000000}"/>
    <cellStyle name="20% - Ênfase3 8" xfId="143" xr:uid="{00000000-0005-0000-0000-000075000000}"/>
    <cellStyle name="20% - Ênfase3 9" xfId="144" xr:uid="{00000000-0005-0000-0000-000076000000}"/>
    <cellStyle name="20% - Ênfase4 10" xfId="145" xr:uid="{00000000-0005-0000-0000-000077000000}"/>
    <cellStyle name="20% - Ênfase4 11" xfId="146" xr:uid="{00000000-0005-0000-0000-000078000000}"/>
    <cellStyle name="20% - Ênfase4 12" xfId="147" xr:uid="{00000000-0005-0000-0000-000079000000}"/>
    <cellStyle name="20% - Ênfase4 13" xfId="148" xr:uid="{00000000-0005-0000-0000-00007A000000}"/>
    <cellStyle name="20% - Ênfase4 14" xfId="149" xr:uid="{00000000-0005-0000-0000-00007B000000}"/>
    <cellStyle name="20% - Ênfase4 15" xfId="150" xr:uid="{00000000-0005-0000-0000-00007C000000}"/>
    <cellStyle name="20% - Ênfase4 16" xfId="151" xr:uid="{00000000-0005-0000-0000-00007D000000}"/>
    <cellStyle name="20% - Ênfase4 17" xfId="152" xr:uid="{00000000-0005-0000-0000-00007E000000}"/>
    <cellStyle name="20% - Ênfase4 18" xfId="153" xr:uid="{00000000-0005-0000-0000-00007F000000}"/>
    <cellStyle name="20% - Ênfase4 19" xfId="154" xr:uid="{00000000-0005-0000-0000-000080000000}"/>
    <cellStyle name="20% - Ênfase4 2" xfId="155" xr:uid="{00000000-0005-0000-0000-000081000000}"/>
    <cellStyle name="20% - Ênfase4 2 2" xfId="156" xr:uid="{00000000-0005-0000-0000-000082000000}"/>
    <cellStyle name="20% - Ênfase4 2 2 2" xfId="157" xr:uid="{00000000-0005-0000-0000-000083000000}"/>
    <cellStyle name="20% - Ênfase4 2 3" xfId="158" xr:uid="{00000000-0005-0000-0000-000084000000}"/>
    <cellStyle name="20% - Ênfase4 2 3 2" xfId="159" xr:uid="{00000000-0005-0000-0000-000085000000}"/>
    <cellStyle name="20% - Ênfase4 2 4" xfId="160" xr:uid="{00000000-0005-0000-0000-000086000000}"/>
    <cellStyle name="20% - Ênfase4 2 4 2" xfId="161" xr:uid="{00000000-0005-0000-0000-000087000000}"/>
    <cellStyle name="20% - Ênfase4 2 5" xfId="162" xr:uid="{00000000-0005-0000-0000-000088000000}"/>
    <cellStyle name="20% - Ênfase4 2 5 2" xfId="163" xr:uid="{00000000-0005-0000-0000-000089000000}"/>
    <cellStyle name="20% - Ênfase4 2 6" xfId="164" xr:uid="{00000000-0005-0000-0000-00008A000000}"/>
    <cellStyle name="20% - Ênfase4 20" xfId="165" xr:uid="{00000000-0005-0000-0000-00008B000000}"/>
    <cellStyle name="20% - Ênfase4 21" xfId="166" xr:uid="{00000000-0005-0000-0000-00008C000000}"/>
    <cellStyle name="20% - Ênfase4 22" xfId="167" xr:uid="{00000000-0005-0000-0000-00008D000000}"/>
    <cellStyle name="20% - Ênfase4 23" xfId="168" xr:uid="{00000000-0005-0000-0000-00008E000000}"/>
    <cellStyle name="20% - Ênfase4 24" xfId="169" xr:uid="{00000000-0005-0000-0000-00008F000000}"/>
    <cellStyle name="20% - Ênfase4 25" xfId="170" xr:uid="{00000000-0005-0000-0000-000090000000}"/>
    <cellStyle name="20% - Ênfase4 26" xfId="171" xr:uid="{00000000-0005-0000-0000-000091000000}"/>
    <cellStyle name="20% - Ênfase4 27" xfId="172" xr:uid="{00000000-0005-0000-0000-000092000000}"/>
    <cellStyle name="20% - Ênfase4 3" xfId="173" xr:uid="{00000000-0005-0000-0000-000093000000}"/>
    <cellStyle name="20% - Ênfase4 4" xfId="174" xr:uid="{00000000-0005-0000-0000-000094000000}"/>
    <cellStyle name="20% - Ênfase4 5" xfId="175" xr:uid="{00000000-0005-0000-0000-000095000000}"/>
    <cellStyle name="20% - Ênfase4 6" xfId="176" xr:uid="{00000000-0005-0000-0000-000096000000}"/>
    <cellStyle name="20% - Ênfase4 7" xfId="177" xr:uid="{00000000-0005-0000-0000-000097000000}"/>
    <cellStyle name="20% - Ênfase4 8" xfId="178" xr:uid="{00000000-0005-0000-0000-000098000000}"/>
    <cellStyle name="20% - Ênfase4 9" xfId="179" xr:uid="{00000000-0005-0000-0000-000099000000}"/>
    <cellStyle name="20% - Ênfase5 10" xfId="180" xr:uid="{00000000-0005-0000-0000-00009A000000}"/>
    <cellStyle name="20% - Ênfase5 11" xfId="181" xr:uid="{00000000-0005-0000-0000-00009B000000}"/>
    <cellStyle name="20% - Ênfase5 12" xfId="182" xr:uid="{00000000-0005-0000-0000-00009C000000}"/>
    <cellStyle name="20% - Ênfase5 13" xfId="183" xr:uid="{00000000-0005-0000-0000-00009D000000}"/>
    <cellStyle name="20% - Ênfase5 14" xfId="184" xr:uid="{00000000-0005-0000-0000-00009E000000}"/>
    <cellStyle name="20% - Ênfase5 15" xfId="185" xr:uid="{00000000-0005-0000-0000-00009F000000}"/>
    <cellStyle name="20% - Ênfase5 16" xfId="186" xr:uid="{00000000-0005-0000-0000-0000A0000000}"/>
    <cellStyle name="20% - Ênfase5 17" xfId="187" xr:uid="{00000000-0005-0000-0000-0000A1000000}"/>
    <cellStyle name="20% - Ênfase5 18" xfId="188" xr:uid="{00000000-0005-0000-0000-0000A2000000}"/>
    <cellStyle name="20% - Ênfase5 19" xfId="189" xr:uid="{00000000-0005-0000-0000-0000A3000000}"/>
    <cellStyle name="20% - Ênfase5 2" xfId="190" xr:uid="{00000000-0005-0000-0000-0000A4000000}"/>
    <cellStyle name="20% - Ênfase5 2 2" xfId="191" xr:uid="{00000000-0005-0000-0000-0000A5000000}"/>
    <cellStyle name="20% - Ênfase5 2 2 2" xfId="192" xr:uid="{00000000-0005-0000-0000-0000A6000000}"/>
    <cellStyle name="20% - Ênfase5 2 3" xfId="193" xr:uid="{00000000-0005-0000-0000-0000A7000000}"/>
    <cellStyle name="20% - Ênfase5 2 3 2" xfId="194" xr:uid="{00000000-0005-0000-0000-0000A8000000}"/>
    <cellStyle name="20% - Ênfase5 2 4" xfId="195" xr:uid="{00000000-0005-0000-0000-0000A9000000}"/>
    <cellStyle name="20% - Ênfase5 2 4 2" xfId="196" xr:uid="{00000000-0005-0000-0000-0000AA000000}"/>
    <cellStyle name="20% - Ênfase5 2 5" xfId="197" xr:uid="{00000000-0005-0000-0000-0000AB000000}"/>
    <cellStyle name="20% - Ênfase5 2 5 2" xfId="198" xr:uid="{00000000-0005-0000-0000-0000AC000000}"/>
    <cellStyle name="20% - Ênfase5 2 6" xfId="199" xr:uid="{00000000-0005-0000-0000-0000AD000000}"/>
    <cellStyle name="20% - Ênfase5 20" xfId="200" xr:uid="{00000000-0005-0000-0000-0000AE000000}"/>
    <cellStyle name="20% - Ênfase5 21" xfId="201" xr:uid="{00000000-0005-0000-0000-0000AF000000}"/>
    <cellStyle name="20% - Ênfase5 22" xfId="202" xr:uid="{00000000-0005-0000-0000-0000B0000000}"/>
    <cellStyle name="20% - Ênfase5 23" xfId="203" xr:uid="{00000000-0005-0000-0000-0000B1000000}"/>
    <cellStyle name="20% - Ênfase5 24" xfId="204" xr:uid="{00000000-0005-0000-0000-0000B2000000}"/>
    <cellStyle name="20% - Ênfase5 25" xfId="205" xr:uid="{00000000-0005-0000-0000-0000B3000000}"/>
    <cellStyle name="20% - Ênfase5 26" xfId="206" xr:uid="{00000000-0005-0000-0000-0000B4000000}"/>
    <cellStyle name="20% - Ênfase5 27" xfId="207" xr:uid="{00000000-0005-0000-0000-0000B5000000}"/>
    <cellStyle name="20% - Ênfase5 3" xfId="208" xr:uid="{00000000-0005-0000-0000-0000B6000000}"/>
    <cellStyle name="20% - Ênfase5 4" xfId="209" xr:uid="{00000000-0005-0000-0000-0000B7000000}"/>
    <cellStyle name="20% - Ênfase5 5" xfId="210" xr:uid="{00000000-0005-0000-0000-0000B8000000}"/>
    <cellStyle name="20% - Ênfase5 6" xfId="211" xr:uid="{00000000-0005-0000-0000-0000B9000000}"/>
    <cellStyle name="20% - Ênfase5 7" xfId="212" xr:uid="{00000000-0005-0000-0000-0000BA000000}"/>
    <cellStyle name="20% - Ênfase5 8" xfId="213" xr:uid="{00000000-0005-0000-0000-0000BB000000}"/>
    <cellStyle name="20% - Ênfase5 9" xfId="214" xr:uid="{00000000-0005-0000-0000-0000BC000000}"/>
    <cellStyle name="20% - Ênfase6 10" xfId="215" xr:uid="{00000000-0005-0000-0000-0000BD000000}"/>
    <cellStyle name="20% - Ênfase6 11" xfId="216" xr:uid="{00000000-0005-0000-0000-0000BE000000}"/>
    <cellStyle name="20% - Ênfase6 12" xfId="217" xr:uid="{00000000-0005-0000-0000-0000BF000000}"/>
    <cellStyle name="20% - Ênfase6 13" xfId="218" xr:uid="{00000000-0005-0000-0000-0000C0000000}"/>
    <cellStyle name="20% - Ênfase6 14" xfId="219" xr:uid="{00000000-0005-0000-0000-0000C1000000}"/>
    <cellStyle name="20% - Ênfase6 15" xfId="220" xr:uid="{00000000-0005-0000-0000-0000C2000000}"/>
    <cellStyle name="20% - Ênfase6 16" xfId="221" xr:uid="{00000000-0005-0000-0000-0000C3000000}"/>
    <cellStyle name="20% - Ênfase6 17" xfId="222" xr:uid="{00000000-0005-0000-0000-0000C4000000}"/>
    <cellStyle name="20% - Ênfase6 18" xfId="223" xr:uid="{00000000-0005-0000-0000-0000C5000000}"/>
    <cellStyle name="20% - Ênfase6 19" xfId="224" xr:uid="{00000000-0005-0000-0000-0000C6000000}"/>
    <cellStyle name="20% - Ênfase6 2" xfId="225" xr:uid="{00000000-0005-0000-0000-0000C7000000}"/>
    <cellStyle name="20% - Ênfase6 2 2" xfId="226" xr:uid="{00000000-0005-0000-0000-0000C8000000}"/>
    <cellStyle name="20% - Ênfase6 2 2 2" xfId="227" xr:uid="{00000000-0005-0000-0000-0000C9000000}"/>
    <cellStyle name="20% - Ênfase6 2 3" xfId="228" xr:uid="{00000000-0005-0000-0000-0000CA000000}"/>
    <cellStyle name="20% - Ênfase6 2 3 2" xfId="229" xr:uid="{00000000-0005-0000-0000-0000CB000000}"/>
    <cellStyle name="20% - Ênfase6 2 4" xfId="230" xr:uid="{00000000-0005-0000-0000-0000CC000000}"/>
    <cellStyle name="20% - Ênfase6 2 4 2" xfId="231" xr:uid="{00000000-0005-0000-0000-0000CD000000}"/>
    <cellStyle name="20% - Ênfase6 2 5" xfId="232" xr:uid="{00000000-0005-0000-0000-0000CE000000}"/>
    <cellStyle name="20% - Ênfase6 2 5 2" xfId="233" xr:uid="{00000000-0005-0000-0000-0000CF000000}"/>
    <cellStyle name="20% - Ênfase6 2 6" xfId="234" xr:uid="{00000000-0005-0000-0000-0000D0000000}"/>
    <cellStyle name="20% - Ênfase6 20" xfId="235" xr:uid="{00000000-0005-0000-0000-0000D1000000}"/>
    <cellStyle name="20% - Ênfase6 21" xfId="236" xr:uid="{00000000-0005-0000-0000-0000D2000000}"/>
    <cellStyle name="20% - Ênfase6 22" xfId="237" xr:uid="{00000000-0005-0000-0000-0000D3000000}"/>
    <cellStyle name="20% - Ênfase6 23" xfId="238" xr:uid="{00000000-0005-0000-0000-0000D4000000}"/>
    <cellStyle name="20% - Ênfase6 24" xfId="239" xr:uid="{00000000-0005-0000-0000-0000D5000000}"/>
    <cellStyle name="20% - Ênfase6 25" xfId="240" xr:uid="{00000000-0005-0000-0000-0000D6000000}"/>
    <cellStyle name="20% - Ênfase6 26" xfId="241" xr:uid="{00000000-0005-0000-0000-0000D7000000}"/>
    <cellStyle name="20% - Ênfase6 27" xfId="242" xr:uid="{00000000-0005-0000-0000-0000D8000000}"/>
    <cellStyle name="20% - Ênfase6 3" xfId="243" xr:uid="{00000000-0005-0000-0000-0000D9000000}"/>
    <cellStyle name="20% - Ênfase6 4" xfId="244" xr:uid="{00000000-0005-0000-0000-0000DA000000}"/>
    <cellStyle name="20% - Ênfase6 5" xfId="245" xr:uid="{00000000-0005-0000-0000-0000DB000000}"/>
    <cellStyle name="20% - Ênfase6 6" xfId="246" xr:uid="{00000000-0005-0000-0000-0000DC000000}"/>
    <cellStyle name="20% - Ênfase6 7" xfId="247" xr:uid="{00000000-0005-0000-0000-0000DD000000}"/>
    <cellStyle name="20% - Ênfase6 8" xfId="248" xr:uid="{00000000-0005-0000-0000-0000DE000000}"/>
    <cellStyle name="20% - Ênfase6 9" xfId="249" xr:uid="{00000000-0005-0000-0000-0000DF000000}"/>
    <cellStyle name="40% - Accent1" xfId="250" xr:uid="{00000000-0005-0000-0000-0000E0000000}"/>
    <cellStyle name="40% - Accent2" xfId="251" xr:uid="{00000000-0005-0000-0000-0000E1000000}"/>
    <cellStyle name="40% - Accent3" xfId="252" xr:uid="{00000000-0005-0000-0000-0000E2000000}"/>
    <cellStyle name="40% - Accent4" xfId="253" xr:uid="{00000000-0005-0000-0000-0000E3000000}"/>
    <cellStyle name="40% - Accent5" xfId="254" xr:uid="{00000000-0005-0000-0000-0000E4000000}"/>
    <cellStyle name="40% - Accent6" xfId="255" xr:uid="{00000000-0005-0000-0000-0000E5000000}"/>
    <cellStyle name="40% - Ênfase1 10" xfId="256" xr:uid="{00000000-0005-0000-0000-0000E6000000}"/>
    <cellStyle name="40% - Ênfase1 11" xfId="257" xr:uid="{00000000-0005-0000-0000-0000E7000000}"/>
    <cellStyle name="40% - Ênfase1 12" xfId="258" xr:uid="{00000000-0005-0000-0000-0000E8000000}"/>
    <cellStyle name="40% - Ênfase1 13" xfId="259" xr:uid="{00000000-0005-0000-0000-0000E9000000}"/>
    <cellStyle name="40% - Ênfase1 14" xfId="260" xr:uid="{00000000-0005-0000-0000-0000EA000000}"/>
    <cellStyle name="40% - Ênfase1 15" xfId="261" xr:uid="{00000000-0005-0000-0000-0000EB000000}"/>
    <cellStyle name="40% - Ênfase1 16" xfId="262" xr:uid="{00000000-0005-0000-0000-0000EC000000}"/>
    <cellStyle name="40% - Ênfase1 17" xfId="263" xr:uid="{00000000-0005-0000-0000-0000ED000000}"/>
    <cellStyle name="40% - Ênfase1 18" xfId="264" xr:uid="{00000000-0005-0000-0000-0000EE000000}"/>
    <cellStyle name="40% - Ênfase1 19" xfId="265" xr:uid="{00000000-0005-0000-0000-0000EF000000}"/>
    <cellStyle name="40% - Ênfase1 2" xfId="266" xr:uid="{00000000-0005-0000-0000-0000F0000000}"/>
    <cellStyle name="40% - Ênfase1 2 2" xfId="267" xr:uid="{00000000-0005-0000-0000-0000F1000000}"/>
    <cellStyle name="40% - Ênfase1 2 2 2" xfId="268" xr:uid="{00000000-0005-0000-0000-0000F2000000}"/>
    <cellStyle name="40% - Ênfase1 2 3" xfId="269" xr:uid="{00000000-0005-0000-0000-0000F3000000}"/>
    <cellStyle name="40% - Ênfase1 2 3 2" xfId="270" xr:uid="{00000000-0005-0000-0000-0000F4000000}"/>
    <cellStyle name="40% - Ênfase1 2 4" xfId="271" xr:uid="{00000000-0005-0000-0000-0000F5000000}"/>
    <cellStyle name="40% - Ênfase1 2 4 2" xfId="272" xr:uid="{00000000-0005-0000-0000-0000F6000000}"/>
    <cellStyle name="40% - Ênfase1 2 5" xfId="273" xr:uid="{00000000-0005-0000-0000-0000F7000000}"/>
    <cellStyle name="40% - Ênfase1 2 5 2" xfId="274" xr:uid="{00000000-0005-0000-0000-0000F8000000}"/>
    <cellStyle name="40% - Ênfase1 2 6" xfId="275" xr:uid="{00000000-0005-0000-0000-0000F9000000}"/>
    <cellStyle name="40% - Ênfase1 20" xfId="276" xr:uid="{00000000-0005-0000-0000-0000FA000000}"/>
    <cellStyle name="40% - Ênfase1 21" xfId="277" xr:uid="{00000000-0005-0000-0000-0000FB000000}"/>
    <cellStyle name="40% - Ênfase1 22" xfId="278" xr:uid="{00000000-0005-0000-0000-0000FC000000}"/>
    <cellStyle name="40% - Ênfase1 23" xfId="279" xr:uid="{00000000-0005-0000-0000-0000FD000000}"/>
    <cellStyle name="40% - Ênfase1 24" xfId="280" xr:uid="{00000000-0005-0000-0000-0000FE000000}"/>
    <cellStyle name="40% - Ênfase1 25" xfId="281" xr:uid="{00000000-0005-0000-0000-0000FF000000}"/>
    <cellStyle name="40% - Ênfase1 26" xfId="282" xr:uid="{00000000-0005-0000-0000-000000010000}"/>
    <cellStyle name="40% - Ênfase1 27" xfId="283" xr:uid="{00000000-0005-0000-0000-000001010000}"/>
    <cellStyle name="40% - Ênfase1 3" xfId="284" xr:uid="{00000000-0005-0000-0000-000002010000}"/>
    <cellStyle name="40% - Ênfase1 4" xfId="285" xr:uid="{00000000-0005-0000-0000-000003010000}"/>
    <cellStyle name="40% - Ênfase1 5" xfId="286" xr:uid="{00000000-0005-0000-0000-000004010000}"/>
    <cellStyle name="40% - Ênfase1 6" xfId="287" xr:uid="{00000000-0005-0000-0000-000005010000}"/>
    <cellStyle name="40% - Ênfase1 7" xfId="288" xr:uid="{00000000-0005-0000-0000-000006010000}"/>
    <cellStyle name="40% - Ênfase1 8" xfId="289" xr:uid="{00000000-0005-0000-0000-000007010000}"/>
    <cellStyle name="40% - Ênfase1 9" xfId="290" xr:uid="{00000000-0005-0000-0000-000008010000}"/>
    <cellStyle name="40% - Ênfase2 10" xfId="291" xr:uid="{00000000-0005-0000-0000-000009010000}"/>
    <cellStyle name="40% - Ênfase2 11" xfId="292" xr:uid="{00000000-0005-0000-0000-00000A010000}"/>
    <cellStyle name="40% - Ênfase2 12" xfId="293" xr:uid="{00000000-0005-0000-0000-00000B010000}"/>
    <cellStyle name="40% - Ênfase2 13" xfId="294" xr:uid="{00000000-0005-0000-0000-00000C010000}"/>
    <cellStyle name="40% - Ênfase2 14" xfId="295" xr:uid="{00000000-0005-0000-0000-00000D010000}"/>
    <cellStyle name="40% - Ênfase2 15" xfId="296" xr:uid="{00000000-0005-0000-0000-00000E010000}"/>
    <cellStyle name="40% - Ênfase2 16" xfId="297" xr:uid="{00000000-0005-0000-0000-00000F010000}"/>
    <cellStyle name="40% - Ênfase2 17" xfId="298" xr:uid="{00000000-0005-0000-0000-000010010000}"/>
    <cellStyle name="40% - Ênfase2 18" xfId="299" xr:uid="{00000000-0005-0000-0000-000011010000}"/>
    <cellStyle name="40% - Ênfase2 19" xfId="300" xr:uid="{00000000-0005-0000-0000-000012010000}"/>
    <cellStyle name="40% - Ênfase2 2" xfId="301" xr:uid="{00000000-0005-0000-0000-000013010000}"/>
    <cellStyle name="40% - Ênfase2 2 2" xfId="302" xr:uid="{00000000-0005-0000-0000-000014010000}"/>
    <cellStyle name="40% - Ênfase2 2 2 2" xfId="303" xr:uid="{00000000-0005-0000-0000-000015010000}"/>
    <cellStyle name="40% - Ênfase2 2 3" xfId="304" xr:uid="{00000000-0005-0000-0000-000016010000}"/>
    <cellStyle name="40% - Ênfase2 2 3 2" xfId="305" xr:uid="{00000000-0005-0000-0000-000017010000}"/>
    <cellStyle name="40% - Ênfase2 2 4" xfId="306" xr:uid="{00000000-0005-0000-0000-000018010000}"/>
    <cellStyle name="40% - Ênfase2 2 4 2" xfId="307" xr:uid="{00000000-0005-0000-0000-000019010000}"/>
    <cellStyle name="40% - Ênfase2 2 5" xfId="308" xr:uid="{00000000-0005-0000-0000-00001A010000}"/>
    <cellStyle name="40% - Ênfase2 2 5 2" xfId="309" xr:uid="{00000000-0005-0000-0000-00001B010000}"/>
    <cellStyle name="40% - Ênfase2 2 6" xfId="310" xr:uid="{00000000-0005-0000-0000-00001C010000}"/>
    <cellStyle name="40% - Ênfase2 20" xfId="311" xr:uid="{00000000-0005-0000-0000-00001D010000}"/>
    <cellStyle name="40% - Ênfase2 21" xfId="312" xr:uid="{00000000-0005-0000-0000-00001E010000}"/>
    <cellStyle name="40% - Ênfase2 22" xfId="313" xr:uid="{00000000-0005-0000-0000-00001F010000}"/>
    <cellStyle name="40% - Ênfase2 23" xfId="314" xr:uid="{00000000-0005-0000-0000-000020010000}"/>
    <cellStyle name="40% - Ênfase2 24" xfId="315" xr:uid="{00000000-0005-0000-0000-000021010000}"/>
    <cellStyle name="40% - Ênfase2 25" xfId="316" xr:uid="{00000000-0005-0000-0000-000022010000}"/>
    <cellStyle name="40% - Ênfase2 26" xfId="317" xr:uid="{00000000-0005-0000-0000-000023010000}"/>
    <cellStyle name="40% - Ênfase2 27" xfId="318" xr:uid="{00000000-0005-0000-0000-000024010000}"/>
    <cellStyle name="40% - Ênfase2 3" xfId="319" xr:uid="{00000000-0005-0000-0000-000025010000}"/>
    <cellStyle name="40% - Ênfase2 4" xfId="320" xr:uid="{00000000-0005-0000-0000-000026010000}"/>
    <cellStyle name="40% - Ênfase2 5" xfId="321" xr:uid="{00000000-0005-0000-0000-000027010000}"/>
    <cellStyle name="40% - Ênfase2 6" xfId="322" xr:uid="{00000000-0005-0000-0000-000028010000}"/>
    <cellStyle name="40% - Ênfase2 7" xfId="323" xr:uid="{00000000-0005-0000-0000-000029010000}"/>
    <cellStyle name="40% - Ênfase2 8" xfId="324" xr:uid="{00000000-0005-0000-0000-00002A010000}"/>
    <cellStyle name="40% - Ênfase2 9" xfId="325" xr:uid="{00000000-0005-0000-0000-00002B010000}"/>
    <cellStyle name="40% - Ênfase3 10" xfId="326" xr:uid="{00000000-0005-0000-0000-00002C010000}"/>
    <cellStyle name="40% - Ênfase3 11" xfId="327" xr:uid="{00000000-0005-0000-0000-00002D010000}"/>
    <cellStyle name="40% - Ênfase3 12" xfId="328" xr:uid="{00000000-0005-0000-0000-00002E010000}"/>
    <cellStyle name="40% - Ênfase3 13" xfId="329" xr:uid="{00000000-0005-0000-0000-00002F010000}"/>
    <cellStyle name="40% - Ênfase3 14" xfId="330" xr:uid="{00000000-0005-0000-0000-000030010000}"/>
    <cellStyle name="40% - Ênfase3 15" xfId="331" xr:uid="{00000000-0005-0000-0000-000031010000}"/>
    <cellStyle name="40% - Ênfase3 16" xfId="332" xr:uid="{00000000-0005-0000-0000-000032010000}"/>
    <cellStyle name="40% - Ênfase3 17" xfId="333" xr:uid="{00000000-0005-0000-0000-000033010000}"/>
    <cellStyle name="40% - Ênfase3 18" xfId="334" xr:uid="{00000000-0005-0000-0000-000034010000}"/>
    <cellStyle name="40% - Ênfase3 19" xfId="335" xr:uid="{00000000-0005-0000-0000-000035010000}"/>
    <cellStyle name="40% - Ênfase3 2" xfId="336" xr:uid="{00000000-0005-0000-0000-000036010000}"/>
    <cellStyle name="40% - Ênfase3 2 2" xfId="337" xr:uid="{00000000-0005-0000-0000-000037010000}"/>
    <cellStyle name="40% - Ênfase3 2 2 2" xfId="338" xr:uid="{00000000-0005-0000-0000-000038010000}"/>
    <cellStyle name="40% - Ênfase3 2 3" xfId="339" xr:uid="{00000000-0005-0000-0000-000039010000}"/>
    <cellStyle name="40% - Ênfase3 2 3 2" xfId="340" xr:uid="{00000000-0005-0000-0000-00003A010000}"/>
    <cellStyle name="40% - Ênfase3 2 4" xfId="341" xr:uid="{00000000-0005-0000-0000-00003B010000}"/>
    <cellStyle name="40% - Ênfase3 2 4 2" xfId="342" xr:uid="{00000000-0005-0000-0000-00003C010000}"/>
    <cellStyle name="40% - Ênfase3 2 5" xfId="343" xr:uid="{00000000-0005-0000-0000-00003D010000}"/>
    <cellStyle name="40% - Ênfase3 2 5 2" xfId="344" xr:uid="{00000000-0005-0000-0000-00003E010000}"/>
    <cellStyle name="40% - Ênfase3 2 6" xfId="345" xr:uid="{00000000-0005-0000-0000-00003F010000}"/>
    <cellStyle name="40% - Ênfase3 20" xfId="346" xr:uid="{00000000-0005-0000-0000-000040010000}"/>
    <cellStyle name="40% - Ênfase3 21" xfId="347" xr:uid="{00000000-0005-0000-0000-000041010000}"/>
    <cellStyle name="40% - Ênfase3 22" xfId="348" xr:uid="{00000000-0005-0000-0000-000042010000}"/>
    <cellStyle name="40% - Ênfase3 23" xfId="349" xr:uid="{00000000-0005-0000-0000-000043010000}"/>
    <cellStyle name="40% - Ênfase3 24" xfId="350" xr:uid="{00000000-0005-0000-0000-000044010000}"/>
    <cellStyle name="40% - Ênfase3 25" xfId="351" xr:uid="{00000000-0005-0000-0000-000045010000}"/>
    <cellStyle name="40% - Ênfase3 26" xfId="352" xr:uid="{00000000-0005-0000-0000-000046010000}"/>
    <cellStyle name="40% - Ênfase3 27" xfId="353" xr:uid="{00000000-0005-0000-0000-000047010000}"/>
    <cellStyle name="40% - Ênfase3 3" xfId="354" xr:uid="{00000000-0005-0000-0000-000048010000}"/>
    <cellStyle name="40% - Ênfase3 4" xfId="355" xr:uid="{00000000-0005-0000-0000-000049010000}"/>
    <cellStyle name="40% - Ênfase3 5" xfId="356" xr:uid="{00000000-0005-0000-0000-00004A010000}"/>
    <cellStyle name="40% - Ênfase3 6" xfId="357" xr:uid="{00000000-0005-0000-0000-00004B010000}"/>
    <cellStyle name="40% - Ênfase3 7" xfId="358" xr:uid="{00000000-0005-0000-0000-00004C010000}"/>
    <cellStyle name="40% - Ênfase3 8" xfId="359" xr:uid="{00000000-0005-0000-0000-00004D010000}"/>
    <cellStyle name="40% - Ênfase3 9" xfId="360" xr:uid="{00000000-0005-0000-0000-00004E010000}"/>
    <cellStyle name="40% - Ênfase4 10" xfId="361" xr:uid="{00000000-0005-0000-0000-00004F010000}"/>
    <cellStyle name="40% - Ênfase4 11" xfId="362" xr:uid="{00000000-0005-0000-0000-000050010000}"/>
    <cellStyle name="40% - Ênfase4 12" xfId="363" xr:uid="{00000000-0005-0000-0000-000051010000}"/>
    <cellStyle name="40% - Ênfase4 13" xfId="364" xr:uid="{00000000-0005-0000-0000-000052010000}"/>
    <cellStyle name="40% - Ênfase4 14" xfId="365" xr:uid="{00000000-0005-0000-0000-000053010000}"/>
    <cellStyle name="40% - Ênfase4 15" xfId="366" xr:uid="{00000000-0005-0000-0000-000054010000}"/>
    <cellStyle name="40% - Ênfase4 16" xfId="367" xr:uid="{00000000-0005-0000-0000-000055010000}"/>
    <cellStyle name="40% - Ênfase4 17" xfId="368" xr:uid="{00000000-0005-0000-0000-000056010000}"/>
    <cellStyle name="40% - Ênfase4 18" xfId="369" xr:uid="{00000000-0005-0000-0000-000057010000}"/>
    <cellStyle name="40% - Ênfase4 19" xfId="370" xr:uid="{00000000-0005-0000-0000-000058010000}"/>
    <cellStyle name="40% - Ênfase4 2" xfId="371" xr:uid="{00000000-0005-0000-0000-000059010000}"/>
    <cellStyle name="40% - Ênfase4 2 2" xfId="372" xr:uid="{00000000-0005-0000-0000-00005A010000}"/>
    <cellStyle name="40% - Ênfase4 2 2 2" xfId="373" xr:uid="{00000000-0005-0000-0000-00005B010000}"/>
    <cellStyle name="40% - Ênfase4 2 3" xfId="374" xr:uid="{00000000-0005-0000-0000-00005C010000}"/>
    <cellStyle name="40% - Ênfase4 2 3 2" xfId="375" xr:uid="{00000000-0005-0000-0000-00005D010000}"/>
    <cellStyle name="40% - Ênfase4 2 4" xfId="376" xr:uid="{00000000-0005-0000-0000-00005E010000}"/>
    <cellStyle name="40% - Ênfase4 2 4 2" xfId="377" xr:uid="{00000000-0005-0000-0000-00005F010000}"/>
    <cellStyle name="40% - Ênfase4 2 5" xfId="378" xr:uid="{00000000-0005-0000-0000-000060010000}"/>
    <cellStyle name="40% - Ênfase4 2 5 2" xfId="379" xr:uid="{00000000-0005-0000-0000-000061010000}"/>
    <cellStyle name="40% - Ênfase4 2 6" xfId="380" xr:uid="{00000000-0005-0000-0000-000062010000}"/>
    <cellStyle name="40% - Ênfase4 20" xfId="381" xr:uid="{00000000-0005-0000-0000-000063010000}"/>
    <cellStyle name="40% - Ênfase4 21" xfId="382" xr:uid="{00000000-0005-0000-0000-000064010000}"/>
    <cellStyle name="40% - Ênfase4 22" xfId="383" xr:uid="{00000000-0005-0000-0000-000065010000}"/>
    <cellStyle name="40% - Ênfase4 23" xfId="384" xr:uid="{00000000-0005-0000-0000-000066010000}"/>
    <cellStyle name="40% - Ênfase4 24" xfId="385" xr:uid="{00000000-0005-0000-0000-000067010000}"/>
    <cellStyle name="40% - Ênfase4 25" xfId="386" xr:uid="{00000000-0005-0000-0000-000068010000}"/>
    <cellStyle name="40% - Ênfase4 26" xfId="387" xr:uid="{00000000-0005-0000-0000-000069010000}"/>
    <cellStyle name="40% - Ênfase4 27" xfId="388" xr:uid="{00000000-0005-0000-0000-00006A010000}"/>
    <cellStyle name="40% - Ênfase4 3" xfId="389" xr:uid="{00000000-0005-0000-0000-00006B010000}"/>
    <cellStyle name="40% - Ênfase4 4" xfId="390" xr:uid="{00000000-0005-0000-0000-00006C010000}"/>
    <cellStyle name="40% - Ênfase4 5" xfId="391" xr:uid="{00000000-0005-0000-0000-00006D010000}"/>
    <cellStyle name="40% - Ênfase4 6" xfId="392" xr:uid="{00000000-0005-0000-0000-00006E010000}"/>
    <cellStyle name="40% - Ênfase4 7" xfId="393" xr:uid="{00000000-0005-0000-0000-00006F010000}"/>
    <cellStyle name="40% - Ênfase4 8" xfId="394" xr:uid="{00000000-0005-0000-0000-000070010000}"/>
    <cellStyle name="40% - Ênfase4 9" xfId="395" xr:uid="{00000000-0005-0000-0000-000071010000}"/>
    <cellStyle name="40% - Ênfase5 10" xfId="396" xr:uid="{00000000-0005-0000-0000-000072010000}"/>
    <cellStyle name="40% - Ênfase5 11" xfId="397" xr:uid="{00000000-0005-0000-0000-000073010000}"/>
    <cellStyle name="40% - Ênfase5 12" xfId="398" xr:uid="{00000000-0005-0000-0000-000074010000}"/>
    <cellStyle name="40% - Ênfase5 13" xfId="399" xr:uid="{00000000-0005-0000-0000-000075010000}"/>
    <cellStyle name="40% - Ênfase5 14" xfId="400" xr:uid="{00000000-0005-0000-0000-000076010000}"/>
    <cellStyle name="40% - Ênfase5 15" xfId="401" xr:uid="{00000000-0005-0000-0000-000077010000}"/>
    <cellStyle name="40% - Ênfase5 16" xfId="402" xr:uid="{00000000-0005-0000-0000-000078010000}"/>
    <cellStyle name="40% - Ênfase5 17" xfId="403" xr:uid="{00000000-0005-0000-0000-000079010000}"/>
    <cellStyle name="40% - Ênfase5 18" xfId="404" xr:uid="{00000000-0005-0000-0000-00007A010000}"/>
    <cellStyle name="40% - Ênfase5 19" xfId="405" xr:uid="{00000000-0005-0000-0000-00007B010000}"/>
    <cellStyle name="40% - Ênfase5 2" xfId="406" xr:uid="{00000000-0005-0000-0000-00007C010000}"/>
    <cellStyle name="40% - Ênfase5 2 2" xfId="407" xr:uid="{00000000-0005-0000-0000-00007D010000}"/>
    <cellStyle name="40% - Ênfase5 2 2 2" xfId="408" xr:uid="{00000000-0005-0000-0000-00007E010000}"/>
    <cellStyle name="40% - Ênfase5 2 3" xfId="409" xr:uid="{00000000-0005-0000-0000-00007F010000}"/>
    <cellStyle name="40% - Ênfase5 2 3 2" xfId="410" xr:uid="{00000000-0005-0000-0000-000080010000}"/>
    <cellStyle name="40% - Ênfase5 2 4" xfId="411" xr:uid="{00000000-0005-0000-0000-000081010000}"/>
    <cellStyle name="40% - Ênfase5 2 4 2" xfId="412" xr:uid="{00000000-0005-0000-0000-000082010000}"/>
    <cellStyle name="40% - Ênfase5 2 5" xfId="413" xr:uid="{00000000-0005-0000-0000-000083010000}"/>
    <cellStyle name="40% - Ênfase5 2 5 2" xfId="414" xr:uid="{00000000-0005-0000-0000-000084010000}"/>
    <cellStyle name="40% - Ênfase5 2 6" xfId="415" xr:uid="{00000000-0005-0000-0000-000085010000}"/>
    <cellStyle name="40% - Ênfase5 20" xfId="416" xr:uid="{00000000-0005-0000-0000-000086010000}"/>
    <cellStyle name="40% - Ênfase5 21" xfId="417" xr:uid="{00000000-0005-0000-0000-000087010000}"/>
    <cellStyle name="40% - Ênfase5 22" xfId="418" xr:uid="{00000000-0005-0000-0000-000088010000}"/>
    <cellStyle name="40% - Ênfase5 23" xfId="419" xr:uid="{00000000-0005-0000-0000-000089010000}"/>
    <cellStyle name="40% - Ênfase5 24" xfId="420" xr:uid="{00000000-0005-0000-0000-00008A010000}"/>
    <cellStyle name="40% - Ênfase5 25" xfId="421" xr:uid="{00000000-0005-0000-0000-00008B010000}"/>
    <cellStyle name="40% - Ênfase5 26" xfId="422" xr:uid="{00000000-0005-0000-0000-00008C010000}"/>
    <cellStyle name="40% - Ênfase5 27" xfId="423" xr:uid="{00000000-0005-0000-0000-00008D010000}"/>
    <cellStyle name="40% - Ênfase5 3" xfId="424" xr:uid="{00000000-0005-0000-0000-00008E010000}"/>
    <cellStyle name="40% - Ênfase5 4" xfId="425" xr:uid="{00000000-0005-0000-0000-00008F010000}"/>
    <cellStyle name="40% - Ênfase5 5" xfId="426" xr:uid="{00000000-0005-0000-0000-000090010000}"/>
    <cellStyle name="40% - Ênfase5 6" xfId="427" xr:uid="{00000000-0005-0000-0000-000091010000}"/>
    <cellStyle name="40% - Ênfase5 7" xfId="428" xr:uid="{00000000-0005-0000-0000-000092010000}"/>
    <cellStyle name="40% - Ênfase5 8" xfId="429" xr:uid="{00000000-0005-0000-0000-000093010000}"/>
    <cellStyle name="40% - Ênfase5 9" xfId="430" xr:uid="{00000000-0005-0000-0000-000094010000}"/>
    <cellStyle name="40% - Ênfase6 10" xfId="431" xr:uid="{00000000-0005-0000-0000-000095010000}"/>
    <cellStyle name="40% - Ênfase6 11" xfId="432" xr:uid="{00000000-0005-0000-0000-000096010000}"/>
    <cellStyle name="40% - Ênfase6 12" xfId="433" xr:uid="{00000000-0005-0000-0000-000097010000}"/>
    <cellStyle name="40% - Ênfase6 13" xfId="434" xr:uid="{00000000-0005-0000-0000-000098010000}"/>
    <cellStyle name="40% - Ênfase6 14" xfId="435" xr:uid="{00000000-0005-0000-0000-000099010000}"/>
    <cellStyle name="40% - Ênfase6 15" xfId="436" xr:uid="{00000000-0005-0000-0000-00009A010000}"/>
    <cellStyle name="40% - Ênfase6 16" xfId="437" xr:uid="{00000000-0005-0000-0000-00009B010000}"/>
    <cellStyle name="40% - Ênfase6 17" xfId="438" xr:uid="{00000000-0005-0000-0000-00009C010000}"/>
    <cellStyle name="40% - Ênfase6 18" xfId="439" xr:uid="{00000000-0005-0000-0000-00009D010000}"/>
    <cellStyle name="40% - Ênfase6 19" xfId="440" xr:uid="{00000000-0005-0000-0000-00009E010000}"/>
    <cellStyle name="40% - Ênfase6 2" xfId="441" xr:uid="{00000000-0005-0000-0000-00009F010000}"/>
    <cellStyle name="40% - Ênfase6 2 2" xfId="442" xr:uid="{00000000-0005-0000-0000-0000A0010000}"/>
    <cellStyle name="40% - Ênfase6 2 2 2" xfId="443" xr:uid="{00000000-0005-0000-0000-0000A1010000}"/>
    <cellStyle name="40% - Ênfase6 2 3" xfId="444" xr:uid="{00000000-0005-0000-0000-0000A2010000}"/>
    <cellStyle name="40% - Ênfase6 2 3 2" xfId="445" xr:uid="{00000000-0005-0000-0000-0000A3010000}"/>
    <cellStyle name="40% - Ênfase6 2 4" xfId="446" xr:uid="{00000000-0005-0000-0000-0000A4010000}"/>
    <cellStyle name="40% - Ênfase6 2 4 2" xfId="447" xr:uid="{00000000-0005-0000-0000-0000A5010000}"/>
    <cellStyle name="40% - Ênfase6 2 5" xfId="448" xr:uid="{00000000-0005-0000-0000-0000A6010000}"/>
    <cellStyle name="40% - Ênfase6 2 5 2" xfId="449" xr:uid="{00000000-0005-0000-0000-0000A7010000}"/>
    <cellStyle name="40% - Ênfase6 2 6" xfId="450" xr:uid="{00000000-0005-0000-0000-0000A8010000}"/>
    <cellStyle name="40% - Ênfase6 20" xfId="451" xr:uid="{00000000-0005-0000-0000-0000A9010000}"/>
    <cellStyle name="40% - Ênfase6 21" xfId="452" xr:uid="{00000000-0005-0000-0000-0000AA010000}"/>
    <cellStyle name="40% - Ênfase6 22" xfId="453" xr:uid="{00000000-0005-0000-0000-0000AB010000}"/>
    <cellStyle name="40% - Ênfase6 23" xfId="454" xr:uid="{00000000-0005-0000-0000-0000AC010000}"/>
    <cellStyle name="40% - Ênfase6 24" xfId="455" xr:uid="{00000000-0005-0000-0000-0000AD010000}"/>
    <cellStyle name="40% - Ênfase6 25" xfId="456" xr:uid="{00000000-0005-0000-0000-0000AE010000}"/>
    <cellStyle name="40% - Ênfase6 26" xfId="457" xr:uid="{00000000-0005-0000-0000-0000AF010000}"/>
    <cellStyle name="40% - Ênfase6 27" xfId="458" xr:uid="{00000000-0005-0000-0000-0000B0010000}"/>
    <cellStyle name="40% - Ênfase6 3" xfId="459" xr:uid="{00000000-0005-0000-0000-0000B1010000}"/>
    <cellStyle name="40% - Ênfase6 4" xfId="460" xr:uid="{00000000-0005-0000-0000-0000B2010000}"/>
    <cellStyle name="40% - Ênfase6 5" xfId="461" xr:uid="{00000000-0005-0000-0000-0000B3010000}"/>
    <cellStyle name="40% - Ênfase6 6" xfId="462" xr:uid="{00000000-0005-0000-0000-0000B4010000}"/>
    <cellStyle name="40% - Ênfase6 7" xfId="463" xr:uid="{00000000-0005-0000-0000-0000B5010000}"/>
    <cellStyle name="40% - Ênfase6 8" xfId="464" xr:uid="{00000000-0005-0000-0000-0000B6010000}"/>
    <cellStyle name="40% - Ênfase6 9" xfId="465" xr:uid="{00000000-0005-0000-0000-0000B7010000}"/>
    <cellStyle name="60% - Accent1" xfId="466" xr:uid="{00000000-0005-0000-0000-0000B8010000}"/>
    <cellStyle name="60% - Accent2" xfId="467" xr:uid="{00000000-0005-0000-0000-0000B9010000}"/>
    <cellStyle name="60% - Accent3" xfId="468" xr:uid="{00000000-0005-0000-0000-0000BA010000}"/>
    <cellStyle name="60% - Accent4" xfId="469" xr:uid="{00000000-0005-0000-0000-0000BB010000}"/>
    <cellStyle name="60% - Accent5" xfId="470" xr:uid="{00000000-0005-0000-0000-0000BC010000}"/>
    <cellStyle name="60% - Accent6" xfId="471" xr:uid="{00000000-0005-0000-0000-0000BD010000}"/>
    <cellStyle name="60% - Ênfase1 2" xfId="472" xr:uid="{00000000-0005-0000-0000-0000BE010000}"/>
    <cellStyle name="60% - Ênfase2 2" xfId="473" xr:uid="{00000000-0005-0000-0000-0000BF010000}"/>
    <cellStyle name="60% - Ênfase3 2" xfId="474" xr:uid="{00000000-0005-0000-0000-0000C0010000}"/>
    <cellStyle name="60% - Ênfase4 2" xfId="475" xr:uid="{00000000-0005-0000-0000-0000C1010000}"/>
    <cellStyle name="60% - Ênfase5 2" xfId="476" xr:uid="{00000000-0005-0000-0000-0000C2010000}"/>
    <cellStyle name="60% - Ênfase6 2" xfId="477" xr:uid="{00000000-0005-0000-0000-0000C3010000}"/>
    <cellStyle name="Accent1" xfId="478" xr:uid="{00000000-0005-0000-0000-0000C4010000}"/>
    <cellStyle name="Accent1 - 20%" xfId="479" xr:uid="{00000000-0005-0000-0000-0000C5010000}"/>
    <cellStyle name="Accent1 - 40%" xfId="480" xr:uid="{00000000-0005-0000-0000-0000C6010000}"/>
    <cellStyle name="Accent1 - 60%" xfId="481" xr:uid="{00000000-0005-0000-0000-0000C7010000}"/>
    <cellStyle name="Accent1_HISTOGRAMAS" xfId="482" xr:uid="{00000000-0005-0000-0000-0000C8010000}"/>
    <cellStyle name="Accent2" xfId="483" xr:uid="{00000000-0005-0000-0000-0000C9010000}"/>
    <cellStyle name="Accent2 - 20%" xfId="484" xr:uid="{00000000-0005-0000-0000-0000CA010000}"/>
    <cellStyle name="Accent2 - 40%" xfId="485" xr:uid="{00000000-0005-0000-0000-0000CB010000}"/>
    <cellStyle name="Accent2 - 60%" xfId="486" xr:uid="{00000000-0005-0000-0000-0000CC010000}"/>
    <cellStyle name="Accent2_HISTOGRAMAS" xfId="487" xr:uid="{00000000-0005-0000-0000-0000CD010000}"/>
    <cellStyle name="Accent3" xfId="488" xr:uid="{00000000-0005-0000-0000-0000CE010000}"/>
    <cellStyle name="Accent3 - 20%" xfId="489" xr:uid="{00000000-0005-0000-0000-0000CF010000}"/>
    <cellStyle name="Accent3 - 40%" xfId="490" xr:uid="{00000000-0005-0000-0000-0000D0010000}"/>
    <cellStyle name="Accent3 - 60%" xfId="491" xr:uid="{00000000-0005-0000-0000-0000D1010000}"/>
    <cellStyle name="Accent3_HISTOGRAMAS" xfId="492" xr:uid="{00000000-0005-0000-0000-0000D2010000}"/>
    <cellStyle name="Accent4" xfId="493" xr:uid="{00000000-0005-0000-0000-0000D3010000}"/>
    <cellStyle name="Accent4 - 20%" xfId="494" xr:uid="{00000000-0005-0000-0000-0000D4010000}"/>
    <cellStyle name="Accent4 - 40%" xfId="495" xr:uid="{00000000-0005-0000-0000-0000D5010000}"/>
    <cellStyle name="Accent4 - 60%" xfId="496" xr:uid="{00000000-0005-0000-0000-0000D6010000}"/>
    <cellStyle name="Accent4_HISTOGRAMAS" xfId="497" xr:uid="{00000000-0005-0000-0000-0000D7010000}"/>
    <cellStyle name="Accent5" xfId="498" xr:uid="{00000000-0005-0000-0000-0000D8010000}"/>
    <cellStyle name="Accent5 - 20%" xfId="499" xr:uid="{00000000-0005-0000-0000-0000D9010000}"/>
    <cellStyle name="Accent5 - 40%" xfId="500" xr:uid="{00000000-0005-0000-0000-0000DA010000}"/>
    <cellStyle name="Accent5 - 60%" xfId="501" xr:uid="{00000000-0005-0000-0000-0000DB010000}"/>
    <cellStyle name="Accent6" xfId="502" xr:uid="{00000000-0005-0000-0000-0000DC010000}"/>
    <cellStyle name="Accent6 - 20%" xfId="503" xr:uid="{00000000-0005-0000-0000-0000DD010000}"/>
    <cellStyle name="Accent6 - 40%" xfId="504" xr:uid="{00000000-0005-0000-0000-0000DE010000}"/>
    <cellStyle name="Accent6 - 60%" xfId="505" xr:uid="{00000000-0005-0000-0000-0000DF010000}"/>
    <cellStyle name="Accent6_HISTOGRAMAS" xfId="506" xr:uid="{00000000-0005-0000-0000-0000E0010000}"/>
    <cellStyle name="Bad" xfId="507" xr:uid="{00000000-0005-0000-0000-0000E1010000}"/>
    <cellStyle name="Beschreibung" xfId="508" xr:uid="{00000000-0005-0000-0000-0000E2010000}"/>
    <cellStyle name="Bom 2" xfId="509" xr:uid="{00000000-0005-0000-0000-0000E3010000}"/>
    <cellStyle name="CABEÇALHO" xfId="510" xr:uid="{00000000-0005-0000-0000-0000E4010000}"/>
    <cellStyle name="CABEÇALHO 2" xfId="511" xr:uid="{00000000-0005-0000-0000-0000E5010000}"/>
    <cellStyle name="CABEÇALHO 3" xfId="512" xr:uid="{00000000-0005-0000-0000-0000E6010000}"/>
    <cellStyle name="Calculation" xfId="513" xr:uid="{00000000-0005-0000-0000-0000E7010000}"/>
    <cellStyle name="Cálculo 2" xfId="514" xr:uid="{00000000-0005-0000-0000-0000E8010000}"/>
    <cellStyle name="Cálculo 2 2" xfId="515" xr:uid="{00000000-0005-0000-0000-0000E9010000}"/>
    <cellStyle name="Cálculo 2 3" xfId="516" xr:uid="{00000000-0005-0000-0000-0000EA010000}"/>
    <cellStyle name="Camp Output Field" xfId="517" xr:uid="{00000000-0005-0000-0000-0000EB010000}"/>
    <cellStyle name="Camp Output Field General" xfId="518" xr:uid="{00000000-0005-0000-0000-0000EC010000}"/>
    <cellStyle name="Camp Output Field_0430_Cx_02" xfId="519" xr:uid="{00000000-0005-0000-0000-0000ED010000}"/>
    <cellStyle name="Cancel" xfId="520" xr:uid="{00000000-0005-0000-0000-0000EE010000}"/>
    <cellStyle name="Célula de Verificação 2" xfId="521" xr:uid="{00000000-0005-0000-0000-0000EF010000}"/>
    <cellStyle name="Célula Vinculada 2" xfId="522" xr:uid="{00000000-0005-0000-0000-0000F0010000}"/>
    <cellStyle name="CEP-Cidade-UF" xfId="523" xr:uid="{00000000-0005-0000-0000-0000F1010000}"/>
    <cellStyle name="Check Cell" xfId="524" xr:uid="{00000000-0005-0000-0000-0000F2010000}"/>
    <cellStyle name="Coluna" xfId="525" xr:uid="{00000000-0005-0000-0000-0000F3010000}"/>
    <cellStyle name="Comma" xfId="526" xr:uid="{00000000-0005-0000-0000-0000F4010000}"/>
    <cellStyle name="Comma0" xfId="527" xr:uid="{00000000-0005-0000-0000-0000F5010000}"/>
    <cellStyle name="CORES" xfId="528" xr:uid="{00000000-0005-0000-0000-0000F6010000}"/>
    <cellStyle name="CPU" xfId="529" xr:uid="{00000000-0005-0000-0000-0000F7010000}"/>
    <cellStyle name="Currency" xfId="530" xr:uid="{00000000-0005-0000-0000-0000F8010000}"/>
    <cellStyle name="Currency [0]_Arauco Piping list" xfId="531" xr:uid="{00000000-0005-0000-0000-0000F9010000}"/>
    <cellStyle name="Currency_0007201HZE" xfId="532" xr:uid="{00000000-0005-0000-0000-0000FA010000}"/>
    <cellStyle name="Currency0" xfId="533" xr:uid="{00000000-0005-0000-0000-0000FB010000}"/>
    <cellStyle name="Custo" xfId="534" xr:uid="{00000000-0005-0000-0000-0000FC010000}"/>
    <cellStyle name="Custo 2" xfId="535" xr:uid="{00000000-0005-0000-0000-0000FD010000}"/>
    <cellStyle name="Custo 3" xfId="536" xr:uid="{00000000-0005-0000-0000-0000FE010000}"/>
    <cellStyle name="CustoTotal" xfId="537" xr:uid="{00000000-0005-0000-0000-0000FF010000}"/>
    <cellStyle name="CustoTotal 2" xfId="538" xr:uid="{00000000-0005-0000-0000-000000020000}"/>
    <cellStyle name="CustoTotal 3" xfId="539" xr:uid="{00000000-0005-0000-0000-000001020000}"/>
    <cellStyle name="Data" xfId="540" xr:uid="{00000000-0005-0000-0000-000002020000}"/>
    <cellStyle name="Date" xfId="541" xr:uid="{00000000-0005-0000-0000-000003020000}"/>
    <cellStyle name="Decimal2" xfId="542" xr:uid="{00000000-0005-0000-0000-000004020000}"/>
    <cellStyle name="Decimal2 2" xfId="543" xr:uid="{00000000-0005-0000-0000-000005020000}"/>
    <cellStyle name="Decimal2 3" xfId="544" xr:uid="{00000000-0005-0000-0000-000006020000}"/>
    <cellStyle name="Decimal3" xfId="545" xr:uid="{00000000-0005-0000-0000-000007020000}"/>
    <cellStyle name="Decimal4" xfId="546" xr:uid="{00000000-0005-0000-0000-000008020000}"/>
    <cellStyle name="Decimal5" xfId="547" xr:uid="{00000000-0005-0000-0000-000009020000}"/>
    <cellStyle name="dutra" xfId="548" xr:uid="{00000000-0005-0000-0000-00000A020000}"/>
    <cellStyle name="dutra 2" xfId="549" xr:uid="{00000000-0005-0000-0000-00000B020000}"/>
    <cellStyle name="Emphasis 1" xfId="550" xr:uid="{00000000-0005-0000-0000-00000C020000}"/>
    <cellStyle name="Emphasis 2" xfId="551" xr:uid="{00000000-0005-0000-0000-00000D020000}"/>
    <cellStyle name="Emphasis 3" xfId="552" xr:uid="{00000000-0005-0000-0000-00000E020000}"/>
    <cellStyle name="Ênfase1 2" xfId="553" xr:uid="{00000000-0005-0000-0000-00000F020000}"/>
    <cellStyle name="Ênfase2 2" xfId="554" xr:uid="{00000000-0005-0000-0000-000010020000}"/>
    <cellStyle name="Ênfase3 2" xfId="555" xr:uid="{00000000-0005-0000-0000-000011020000}"/>
    <cellStyle name="Ênfase4 2" xfId="556" xr:uid="{00000000-0005-0000-0000-000012020000}"/>
    <cellStyle name="Ênfase5 2" xfId="557" xr:uid="{00000000-0005-0000-0000-000013020000}"/>
    <cellStyle name="Ênfase6 2" xfId="558" xr:uid="{00000000-0005-0000-0000-000014020000}"/>
    <cellStyle name="Entrada 2" xfId="559" xr:uid="{00000000-0005-0000-0000-000015020000}"/>
    <cellStyle name="Entrada 2 2" xfId="560" xr:uid="{00000000-0005-0000-0000-000016020000}"/>
    <cellStyle name="Entrada 2 3" xfId="561" xr:uid="{00000000-0005-0000-0000-000017020000}"/>
    <cellStyle name="Estilo 1" xfId="562" xr:uid="{00000000-0005-0000-0000-000018020000}"/>
    <cellStyle name="Estilo 1 2" xfId="563" xr:uid="{00000000-0005-0000-0000-000019020000}"/>
    <cellStyle name="Euro" xfId="564" xr:uid="{00000000-0005-0000-0000-00001A020000}"/>
    <cellStyle name="Euro 10" xfId="565" xr:uid="{00000000-0005-0000-0000-00001B020000}"/>
    <cellStyle name="Euro 11" xfId="566" xr:uid="{00000000-0005-0000-0000-00001C020000}"/>
    <cellStyle name="Euro 12" xfId="567" xr:uid="{00000000-0005-0000-0000-00001D020000}"/>
    <cellStyle name="Euro 13" xfId="568" xr:uid="{00000000-0005-0000-0000-00001E020000}"/>
    <cellStyle name="Euro 14" xfId="569" xr:uid="{00000000-0005-0000-0000-00001F020000}"/>
    <cellStyle name="Euro 15" xfId="570" xr:uid="{00000000-0005-0000-0000-000020020000}"/>
    <cellStyle name="Euro 16" xfId="571" xr:uid="{00000000-0005-0000-0000-000021020000}"/>
    <cellStyle name="Euro 17" xfId="572" xr:uid="{00000000-0005-0000-0000-000022020000}"/>
    <cellStyle name="Euro 18" xfId="573" xr:uid="{00000000-0005-0000-0000-000023020000}"/>
    <cellStyle name="Euro 19" xfId="574" xr:uid="{00000000-0005-0000-0000-000024020000}"/>
    <cellStyle name="Euro 2" xfId="575" xr:uid="{00000000-0005-0000-0000-000025020000}"/>
    <cellStyle name="Euro 20" xfId="576" xr:uid="{00000000-0005-0000-0000-000026020000}"/>
    <cellStyle name="Euro 21" xfId="577" xr:uid="{00000000-0005-0000-0000-000027020000}"/>
    <cellStyle name="Euro 22" xfId="578" xr:uid="{00000000-0005-0000-0000-000028020000}"/>
    <cellStyle name="Euro 23" xfId="579" xr:uid="{00000000-0005-0000-0000-000029020000}"/>
    <cellStyle name="Euro 24" xfId="580" xr:uid="{00000000-0005-0000-0000-00002A020000}"/>
    <cellStyle name="Euro 25" xfId="581" xr:uid="{00000000-0005-0000-0000-00002B020000}"/>
    <cellStyle name="Euro 26" xfId="582" xr:uid="{00000000-0005-0000-0000-00002C020000}"/>
    <cellStyle name="Euro 27" xfId="583" xr:uid="{00000000-0005-0000-0000-00002D020000}"/>
    <cellStyle name="Euro 28" xfId="584" xr:uid="{00000000-0005-0000-0000-00002E020000}"/>
    <cellStyle name="Euro 29" xfId="585" xr:uid="{00000000-0005-0000-0000-00002F020000}"/>
    <cellStyle name="Euro 3" xfId="586" xr:uid="{00000000-0005-0000-0000-000030020000}"/>
    <cellStyle name="Euro 4" xfId="587" xr:uid="{00000000-0005-0000-0000-000031020000}"/>
    <cellStyle name="Euro 5" xfId="588" xr:uid="{00000000-0005-0000-0000-000032020000}"/>
    <cellStyle name="Euro 6" xfId="589" xr:uid="{00000000-0005-0000-0000-000033020000}"/>
    <cellStyle name="Euro 7" xfId="590" xr:uid="{00000000-0005-0000-0000-000034020000}"/>
    <cellStyle name="Euro 8" xfId="591" xr:uid="{00000000-0005-0000-0000-000035020000}"/>
    <cellStyle name="Euro 9" xfId="592" xr:uid="{00000000-0005-0000-0000-000036020000}"/>
    <cellStyle name="Excel Built-in Normal" xfId="593" xr:uid="{00000000-0005-0000-0000-000037020000}"/>
    <cellStyle name="Explanatory Text" xfId="594" xr:uid="{00000000-0005-0000-0000-000038020000}"/>
    <cellStyle name="Fixed" xfId="595" xr:uid="{00000000-0005-0000-0000-000039020000}"/>
    <cellStyle name="Fixo" xfId="596" xr:uid="{00000000-0005-0000-0000-00003A020000}"/>
    <cellStyle name="Followed Hyperlink" xfId="597" xr:uid="{00000000-0005-0000-0000-00003B020000}"/>
    <cellStyle name="Formula" xfId="598" xr:uid="{00000000-0005-0000-0000-00003C020000}"/>
    <cellStyle name="Formula 2" xfId="599" xr:uid="{00000000-0005-0000-0000-00003D020000}"/>
    <cellStyle name="Formula 3" xfId="600" xr:uid="{00000000-0005-0000-0000-00003E020000}"/>
    <cellStyle name="Formula_Curva_ABC_Insumos_Familia" xfId="601" xr:uid="{00000000-0005-0000-0000-00003F020000}"/>
    <cellStyle name="Good" xfId="602" xr:uid="{00000000-0005-0000-0000-000040020000}"/>
    <cellStyle name="Grey" xfId="603" xr:uid="{00000000-0005-0000-0000-000041020000}"/>
    <cellStyle name="Heading 1" xfId="604" xr:uid="{00000000-0005-0000-0000-000042020000}"/>
    <cellStyle name="Heading 2" xfId="605" xr:uid="{00000000-0005-0000-0000-000043020000}"/>
    <cellStyle name="Heading 3" xfId="606" xr:uid="{00000000-0005-0000-0000-000044020000}"/>
    <cellStyle name="Heading 4" xfId="607" xr:uid="{00000000-0005-0000-0000-000045020000}"/>
    <cellStyle name="Hiperlink 2" xfId="1311" xr:uid="{00000000-0005-0000-0000-000046020000}"/>
    <cellStyle name="Hyperlink 2" xfId="608" xr:uid="{00000000-0005-0000-0000-000047020000}"/>
    <cellStyle name="Hyperlinkki" xfId="609" xr:uid="{00000000-0005-0000-0000-000048020000}"/>
    <cellStyle name="Incorreto 2" xfId="610" xr:uid="{00000000-0005-0000-0000-000049020000}"/>
    <cellStyle name="Indefinido" xfId="611" xr:uid="{00000000-0005-0000-0000-00004A020000}"/>
    <cellStyle name="Input" xfId="612" xr:uid="{00000000-0005-0000-0000-00004B020000}"/>
    <cellStyle name="Input [yellow]" xfId="613" xr:uid="{00000000-0005-0000-0000-00004C020000}"/>
    <cellStyle name="Input_10112_T2_Histograma_de_Mão_de_Obra_Direta_e_Indireta_MIP rev1" xfId="614" xr:uid="{00000000-0005-0000-0000-00004D020000}"/>
    <cellStyle name="ÌTENS" xfId="615" xr:uid="{00000000-0005-0000-0000-00004E020000}"/>
    <cellStyle name="Kurs" xfId="616" xr:uid="{00000000-0005-0000-0000-00004F020000}"/>
    <cellStyle name="Linha" xfId="617" xr:uid="{00000000-0005-0000-0000-000050020000}"/>
    <cellStyle name="Linha 2" xfId="618" xr:uid="{00000000-0005-0000-0000-000051020000}"/>
    <cellStyle name="Linked Cell" xfId="619" xr:uid="{00000000-0005-0000-0000-000052020000}"/>
    <cellStyle name="LISTA" xfId="620" xr:uid="{00000000-0005-0000-0000-000053020000}"/>
    <cellStyle name="M S SANS SERIF" xfId="621" xr:uid="{00000000-0005-0000-0000-000054020000}"/>
    <cellStyle name="M S SANS SERIF 2" xfId="622" xr:uid="{00000000-0005-0000-0000-000055020000}"/>
    <cellStyle name="M„„ritt„m„t”n" xfId="623" xr:uid="{00000000-0005-0000-0000-000056020000}"/>
    <cellStyle name="material" xfId="624" xr:uid="{00000000-0005-0000-0000-000057020000}"/>
    <cellStyle name="material 2" xfId="625" xr:uid="{00000000-0005-0000-0000-000058020000}"/>
    <cellStyle name="Millares [0]_417-66X-SP-1554-03FEITO" xfId="626" xr:uid="{00000000-0005-0000-0000-000059020000}"/>
    <cellStyle name="Millares_2863_CDP" xfId="627" xr:uid="{00000000-0005-0000-0000-00005A020000}"/>
    <cellStyle name="MINIPG" xfId="628" xr:uid="{00000000-0005-0000-0000-00005B020000}"/>
    <cellStyle name="Moeda" xfId="12" builtinId="4"/>
    <cellStyle name="Moeda 10" xfId="1815" xr:uid="{00000000-0005-0000-0000-00005D020000}"/>
    <cellStyle name="Moeda 2" xfId="5" xr:uid="{00000000-0005-0000-0000-00005E020000}"/>
    <cellStyle name="Moeda 2 2" xfId="630" xr:uid="{00000000-0005-0000-0000-00005F020000}"/>
    <cellStyle name="Moeda 2 2 2" xfId="1310" xr:uid="{00000000-0005-0000-0000-000060020000}"/>
    <cellStyle name="Moeda 2 2 2 2" xfId="1796" xr:uid="{00000000-0005-0000-0000-000061020000}"/>
    <cellStyle name="Moeda 2 2 2 3" xfId="9" xr:uid="{00000000-0005-0000-0000-000062020000}"/>
    <cellStyle name="Moeda 2 2 2 3 2" xfId="1811" xr:uid="{00000000-0005-0000-0000-000063020000}"/>
    <cellStyle name="Moeda 2 2 2 3 2 2" xfId="19" xr:uid="{00000000-0005-0000-0000-000064020000}"/>
    <cellStyle name="Moeda 2 2 2 3 3" xfId="1808" xr:uid="{00000000-0005-0000-0000-000065020000}"/>
    <cellStyle name="Moeda 2 2 2 3 4" xfId="1325" xr:uid="{00000000-0005-0000-0000-000066020000}"/>
    <cellStyle name="Moeda 2 2 2 4" xfId="1553" xr:uid="{00000000-0005-0000-0000-000067020000}"/>
    <cellStyle name="Moeda 2 3" xfId="631" xr:uid="{00000000-0005-0000-0000-000068020000}"/>
    <cellStyle name="Moeda 2 4" xfId="632" xr:uid="{00000000-0005-0000-0000-000069020000}"/>
    <cellStyle name="Moeda 2 4 2" xfId="1571" xr:uid="{00000000-0005-0000-0000-00006A020000}"/>
    <cellStyle name="Moeda 2 4 3" xfId="1329" xr:uid="{00000000-0005-0000-0000-00006B020000}"/>
    <cellStyle name="Moeda 2 5" xfId="633" xr:uid="{00000000-0005-0000-0000-00006C020000}"/>
    <cellStyle name="Moeda 2 5 2" xfId="23" xr:uid="{00000000-0005-0000-0000-00006D020000}"/>
    <cellStyle name="Moeda 2 5 2 2" xfId="1572" xr:uid="{00000000-0005-0000-0000-00006E020000}"/>
    <cellStyle name="Moeda 2 5 3" xfId="1330" xr:uid="{00000000-0005-0000-0000-00006F020000}"/>
    <cellStyle name="Moeda 2 6" xfId="1306" xr:uid="{00000000-0005-0000-0000-000070020000}"/>
    <cellStyle name="Moeda 2 6 2" xfId="1792" xr:uid="{00000000-0005-0000-0000-000071020000}"/>
    <cellStyle name="Moeda 2 6 3" xfId="1549" xr:uid="{00000000-0005-0000-0000-000072020000}"/>
    <cellStyle name="Moeda 2 7" xfId="629" xr:uid="{00000000-0005-0000-0000-000073020000}"/>
    <cellStyle name="Moeda 3" xfId="14" xr:uid="{00000000-0005-0000-0000-000074020000}"/>
    <cellStyle name="Moeda 3 2" xfId="635" xr:uid="{00000000-0005-0000-0000-000075020000}"/>
    <cellStyle name="Moeda 3 3" xfId="636" xr:uid="{00000000-0005-0000-0000-000076020000}"/>
    <cellStyle name="Moeda 3 4" xfId="637" xr:uid="{00000000-0005-0000-0000-000077020000}"/>
    <cellStyle name="Moeda 3 5" xfId="638" xr:uid="{00000000-0005-0000-0000-000078020000}"/>
    <cellStyle name="Moeda 3 5 2" xfId="1573" xr:uid="{00000000-0005-0000-0000-000079020000}"/>
    <cellStyle name="Moeda 3 5 3" xfId="1331" xr:uid="{00000000-0005-0000-0000-00007A020000}"/>
    <cellStyle name="Moeda 3 6" xfId="634" xr:uid="{00000000-0005-0000-0000-00007B020000}"/>
    <cellStyle name="Moeda 4" xfId="639" xr:uid="{00000000-0005-0000-0000-00007C020000}"/>
    <cellStyle name="Moeda 5" xfId="640" xr:uid="{00000000-0005-0000-0000-00007D020000}"/>
    <cellStyle name="Moeda 5 2" xfId="641" xr:uid="{00000000-0005-0000-0000-00007E020000}"/>
    <cellStyle name="Moeda 5 2 2" xfId="1575" xr:uid="{00000000-0005-0000-0000-00007F020000}"/>
    <cellStyle name="Moeda 5 2 3" xfId="1333" xr:uid="{00000000-0005-0000-0000-000080020000}"/>
    <cellStyle name="Moeda 5 3" xfId="1574" xr:uid="{00000000-0005-0000-0000-000081020000}"/>
    <cellStyle name="Moeda 5 4" xfId="1332" xr:uid="{00000000-0005-0000-0000-000082020000}"/>
    <cellStyle name="Moeda 6" xfId="642" xr:uid="{00000000-0005-0000-0000-000083020000}"/>
    <cellStyle name="Moeda 6 2" xfId="643" xr:uid="{00000000-0005-0000-0000-000084020000}"/>
    <cellStyle name="Moeda 6 2 2" xfId="1577" xr:uid="{00000000-0005-0000-0000-000085020000}"/>
    <cellStyle name="Moeda 6 2 3" xfId="1335" xr:uid="{00000000-0005-0000-0000-000086020000}"/>
    <cellStyle name="Moeda 6 3" xfId="1576" xr:uid="{00000000-0005-0000-0000-000087020000}"/>
    <cellStyle name="Moeda 6 4" xfId="1334" xr:uid="{00000000-0005-0000-0000-000088020000}"/>
    <cellStyle name="Moeda 7" xfId="644" xr:uid="{00000000-0005-0000-0000-000089020000}"/>
    <cellStyle name="Moeda 7 2" xfId="1578" xr:uid="{00000000-0005-0000-0000-00008A020000}"/>
    <cellStyle name="Moeda 7 3" xfId="1336" xr:uid="{00000000-0005-0000-0000-00008B020000}"/>
    <cellStyle name="Moeda 8" xfId="1300" xr:uid="{00000000-0005-0000-0000-00008C020000}"/>
    <cellStyle name="Moeda 8 2" xfId="1788" xr:uid="{00000000-0005-0000-0000-00008D020000}"/>
    <cellStyle name="Moeda 8 3" xfId="1545" xr:uid="{00000000-0005-0000-0000-00008E020000}"/>
    <cellStyle name="Moeda 9" xfId="1321" xr:uid="{00000000-0005-0000-0000-00008F020000}"/>
    <cellStyle name="Moeda 9 2" xfId="1565" xr:uid="{00000000-0005-0000-0000-000090020000}"/>
    <cellStyle name="Moneda [0]_417-66X-SP-1554-03FEITO" xfId="645" xr:uid="{00000000-0005-0000-0000-000091020000}"/>
    <cellStyle name="Moneda_417-66X-SP-1554-03FEITO" xfId="646" xr:uid="{00000000-0005-0000-0000-000092020000}"/>
    <cellStyle name="Neutra 2" xfId="647" xr:uid="{00000000-0005-0000-0000-000093020000}"/>
    <cellStyle name="Neutral" xfId="648" xr:uid="{00000000-0005-0000-0000-000094020000}"/>
    <cellStyle name="Normaali_kansi1" xfId="649" xr:uid="{00000000-0005-0000-0000-000095020000}"/>
    <cellStyle name="Normal" xfId="0" builtinId="0"/>
    <cellStyle name="Normal - Style1" xfId="650" xr:uid="{00000000-0005-0000-0000-000097020000}"/>
    <cellStyle name="Normal 10" xfId="651" xr:uid="{00000000-0005-0000-0000-000098020000}"/>
    <cellStyle name="Normal 10 2" xfId="13" xr:uid="{00000000-0005-0000-0000-000099020000}"/>
    <cellStyle name="Normal 102" xfId="1302" xr:uid="{00000000-0005-0000-0000-00009A020000}"/>
    <cellStyle name="Normal 102 2" xfId="1790" xr:uid="{00000000-0005-0000-0000-00009B020000}"/>
    <cellStyle name="Normal 102 2 2" xfId="1814" xr:uid="{00000000-0005-0000-0000-00009C020000}"/>
    <cellStyle name="Normal 102 2 2 2" xfId="1816" xr:uid="{00000000-0005-0000-0000-00009D020000}"/>
    <cellStyle name="Normal 102 3" xfId="1547" xr:uid="{00000000-0005-0000-0000-00009E020000}"/>
    <cellStyle name="Normal 11" xfId="652" xr:uid="{00000000-0005-0000-0000-00009F020000}"/>
    <cellStyle name="Normal 11 2" xfId="653" xr:uid="{00000000-0005-0000-0000-0000A0020000}"/>
    <cellStyle name="Normal 12" xfId="654" xr:uid="{00000000-0005-0000-0000-0000A1020000}"/>
    <cellStyle name="Normal 12 2" xfId="655" xr:uid="{00000000-0005-0000-0000-0000A2020000}"/>
    <cellStyle name="Normal 13" xfId="656" xr:uid="{00000000-0005-0000-0000-0000A3020000}"/>
    <cellStyle name="Normal 13 2" xfId="657" xr:uid="{00000000-0005-0000-0000-0000A4020000}"/>
    <cellStyle name="Normal 13 3" xfId="658" xr:uid="{00000000-0005-0000-0000-0000A5020000}"/>
    <cellStyle name="Normal 14" xfId="659" xr:uid="{00000000-0005-0000-0000-0000A6020000}"/>
    <cellStyle name="Normal 14 2" xfId="660" xr:uid="{00000000-0005-0000-0000-0000A7020000}"/>
    <cellStyle name="Normal 14 3" xfId="661" xr:uid="{00000000-0005-0000-0000-0000A8020000}"/>
    <cellStyle name="Normal 15" xfId="662" xr:uid="{00000000-0005-0000-0000-0000A9020000}"/>
    <cellStyle name="Normal 15 2" xfId="663" xr:uid="{00000000-0005-0000-0000-0000AA020000}"/>
    <cellStyle name="Normal 15 3" xfId="664" xr:uid="{00000000-0005-0000-0000-0000AB020000}"/>
    <cellStyle name="Normal 16" xfId="665" xr:uid="{00000000-0005-0000-0000-0000AC020000}"/>
    <cellStyle name="Normal 16 2" xfId="666" xr:uid="{00000000-0005-0000-0000-0000AD020000}"/>
    <cellStyle name="Normal 16 3" xfId="667" xr:uid="{00000000-0005-0000-0000-0000AE020000}"/>
    <cellStyle name="Normal 17" xfId="668" xr:uid="{00000000-0005-0000-0000-0000AF020000}"/>
    <cellStyle name="Normal 17 2" xfId="669" xr:uid="{00000000-0005-0000-0000-0000B0020000}"/>
    <cellStyle name="Normal 17 3" xfId="670" xr:uid="{00000000-0005-0000-0000-0000B1020000}"/>
    <cellStyle name="Normal 18" xfId="671" xr:uid="{00000000-0005-0000-0000-0000B2020000}"/>
    <cellStyle name="Normal 18 2" xfId="672" xr:uid="{00000000-0005-0000-0000-0000B3020000}"/>
    <cellStyle name="Normal 18 3" xfId="673" xr:uid="{00000000-0005-0000-0000-0000B4020000}"/>
    <cellStyle name="Normal 19" xfId="674" xr:uid="{00000000-0005-0000-0000-0000B5020000}"/>
    <cellStyle name="Normal 19 2" xfId="675" xr:uid="{00000000-0005-0000-0000-0000B6020000}"/>
    <cellStyle name="Normal 19 3" xfId="676" xr:uid="{00000000-0005-0000-0000-0000B7020000}"/>
    <cellStyle name="Normal 2" xfId="10" xr:uid="{00000000-0005-0000-0000-0000B8020000}"/>
    <cellStyle name="Normal 2 10" xfId="677" xr:uid="{00000000-0005-0000-0000-0000B9020000}"/>
    <cellStyle name="Normal 2 10 2" xfId="3" xr:uid="{00000000-0005-0000-0000-0000BA020000}"/>
    <cellStyle name="Normal 2 10 3" xfId="678" xr:uid="{00000000-0005-0000-0000-0000BB020000}"/>
    <cellStyle name="Normal 2 11" xfId="679" xr:uid="{00000000-0005-0000-0000-0000BC020000}"/>
    <cellStyle name="Normal 2 12" xfId="680" xr:uid="{00000000-0005-0000-0000-0000BD020000}"/>
    <cellStyle name="Normal 2 13" xfId="681" xr:uid="{00000000-0005-0000-0000-0000BE020000}"/>
    <cellStyle name="Normal 2 14" xfId="682" xr:uid="{00000000-0005-0000-0000-0000BF020000}"/>
    <cellStyle name="Normal 2 15" xfId="683" xr:uid="{00000000-0005-0000-0000-0000C0020000}"/>
    <cellStyle name="Normal 2 16" xfId="684" xr:uid="{00000000-0005-0000-0000-0000C1020000}"/>
    <cellStyle name="Normal 2 17" xfId="685" xr:uid="{00000000-0005-0000-0000-0000C2020000}"/>
    <cellStyle name="Normal 2 18" xfId="686" xr:uid="{00000000-0005-0000-0000-0000C3020000}"/>
    <cellStyle name="Normal 2 19" xfId="687" xr:uid="{00000000-0005-0000-0000-0000C4020000}"/>
    <cellStyle name="Normal 2 2" xfId="688" xr:uid="{00000000-0005-0000-0000-0000C5020000}"/>
    <cellStyle name="Normal 2 2 10" xfId="689" xr:uid="{00000000-0005-0000-0000-0000C6020000}"/>
    <cellStyle name="Normal 2 2 11" xfId="690" xr:uid="{00000000-0005-0000-0000-0000C7020000}"/>
    <cellStyle name="Normal 2 2 12" xfId="691" xr:uid="{00000000-0005-0000-0000-0000C8020000}"/>
    <cellStyle name="Normal 2 2 13" xfId="692" xr:uid="{00000000-0005-0000-0000-0000C9020000}"/>
    <cellStyle name="Normal 2 2 14" xfId="693" xr:uid="{00000000-0005-0000-0000-0000CA020000}"/>
    <cellStyle name="Normal 2 2 15" xfId="694" xr:uid="{00000000-0005-0000-0000-0000CB020000}"/>
    <cellStyle name="Normal 2 2 16" xfId="695" xr:uid="{00000000-0005-0000-0000-0000CC020000}"/>
    <cellStyle name="Normal 2 2 17" xfId="696" xr:uid="{00000000-0005-0000-0000-0000CD020000}"/>
    <cellStyle name="Normal 2 2 18" xfId="697" xr:uid="{00000000-0005-0000-0000-0000CE020000}"/>
    <cellStyle name="Normal 2 2 19" xfId="698" xr:uid="{00000000-0005-0000-0000-0000CF020000}"/>
    <cellStyle name="Normal 2 2 2" xfId="699" xr:uid="{00000000-0005-0000-0000-0000D0020000}"/>
    <cellStyle name="Normal 2 2 2 2" xfId="700" xr:uid="{00000000-0005-0000-0000-0000D1020000}"/>
    <cellStyle name="Normal 2 2 2 3" xfId="701" xr:uid="{00000000-0005-0000-0000-0000D2020000}"/>
    <cellStyle name="Normal 2 2 20" xfId="702" xr:uid="{00000000-0005-0000-0000-0000D3020000}"/>
    <cellStyle name="Normal 2 2 21" xfId="703" xr:uid="{00000000-0005-0000-0000-0000D4020000}"/>
    <cellStyle name="Normal 2 2 22" xfId="704" xr:uid="{00000000-0005-0000-0000-0000D5020000}"/>
    <cellStyle name="Normal 2 2 23" xfId="705" xr:uid="{00000000-0005-0000-0000-0000D6020000}"/>
    <cellStyle name="Normal 2 2 24" xfId="706" xr:uid="{00000000-0005-0000-0000-0000D7020000}"/>
    <cellStyle name="Normal 2 2 25" xfId="707" xr:uid="{00000000-0005-0000-0000-0000D8020000}"/>
    <cellStyle name="Normal 2 2 26" xfId="708" xr:uid="{00000000-0005-0000-0000-0000D9020000}"/>
    <cellStyle name="Normal 2 2 27" xfId="709" xr:uid="{00000000-0005-0000-0000-0000DA020000}"/>
    <cellStyle name="Normal 2 2 3" xfId="710" xr:uid="{00000000-0005-0000-0000-0000DB020000}"/>
    <cellStyle name="Normal 2 2 4" xfId="711" xr:uid="{00000000-0005-0000-0000-0000DC020000}"/>
    <cellStyle name="Normal 2 2 5" xfId="712" xr:uid="{00000000-0005-0000-0000-0000DD020000}"/>
    <cellStyle name="Normal 2 2 6" xfId="713" xr:uid="{00000000-0005-0000-0000-0000DE020000}"/>
    <cellStyle name="Normal 2 2 7" xfId="714" xr:uid="{00000000-0005-0000-0000-0000DF020000}"/>
    <cellStyle name="Normal 2 2 8" xfId="715" xr:uid="{00000000-0005-0000-0000-0000E0020000}"/>
    <cellStyle name="Normal 2 2 9" xfId="716" xr:uid="{00000000-0005-0000-0000-0000E1020000}"/>
    <cellStyle name="Normal 2 20" xfId="717" xr:uid="{00000000-0005-0000-0000-0000E2020000}"/>
    <cellStyle name="Normal 2 21" xfId="718" xr:uid="{00000000-0005-0000-0000-0000E3020000}"/>
    <cellStyle name="Normal 2 22" xfId="719" xr:uid="{00000000-0005-0000-0000-0000E4020000}"/>
    <cellStyle name="Normal 2 23" xfId="720" xr:uid="{00000000-0005-0000-0000-0000E5020000}"/>
    <cellStyle name="Normal 2 24" xfId="721" xr:uid="{00000000-0005-0000-0000-0000E6020000}"/>
    <cellStyle name="Normal 2 25" xfId="722" xr:uid="{00000000-0005-0000-0000-0000E7020000}"/>
    <cellStyle name="Normal 2 26" xfId="723" xr:uid="{00000000-0005-0000-0000-0000E8020000}"/>
    <cellStyle name="Normal 2 27" xfId="724" xr:uid="{00000000-0005-0000-0000-0000E9020000}"/>
    <cellStyle name="Normal 2 28" xfId="725" xr:uid="{00000000-0005-0000-0000-0000EA020000}"/>
    <cellStyle name="Normal 2 29" xfId="726" xr:uid="{00000000-0005-0000-0000-0000EB020000}"/>
    <cellStyle name="Normal 2 3" xfId="727" xr:uid="{00000000-0005-0000-0000-0000EC020000}"/>
    <cellStyle name="Normal 2 3 2" xfId="728" xr:uid="{00000000-0005-0000-0000-0000ED020000}"/>
    <cellStyle name="Normal 2 3 3" xfId="729" xr:uid="{00000000-0005-0000-0000-0000EE020000}"/>
    <cellStyle name="Normal 2 3 4" xfId="730" xr:uid="{00000000-0005-0000-0000-0000EF020000}"/>
    <cellStyle name="Normal 2 30" xfId="25" xr:uid="{00000000-0005-0000-0000-0000F0020000}"/>
    <cellStyle name="Normal 2 30 2" xfId="1825" xr:uid="{00000000-0005-0000-0000-0000F1020000}"/>
    <cellStyle name="Normal 2 4" xfId="731" xr:uid="{00000000-0005-0000-0000-0000F2020000}"/>
    <cellStyle name="Normal 2 4 2" xfId="732" xr:uid="{00000000-0005-0000-0000-0000F3020000}"/>
    <cellStyle name="Normal 2 4 3" xfId="733" xr:uid="{00000000-0005-0000-0000-0000F4020000}"/>
    <cellStyle name="Normal 2 4 4" xfId="734" xr:uid="{00000000-0005-0000-0000-0000F5020000}"/>
    <cellStyle name="Normal 2 43" xfId="735" xr:uid="{00000000-0005-0000-0000-0000F6020000}"/>
    <cellStyle name="Normal 2 5" xfId="736" xr:uid="{00000000-0005-0000-0000-0000F7020000}"/>
    <cellStyle name="Normal 2 5 2" xfId="737" xr:uid="{00000000-0005-0000-0000-0000F8020000}"/>
    <cellStyle name="Normal 2 5 3" xfId="738" xr:uid="{00000000-0005-0000-0000-0000F9020000}"/>
    <cellStyle name="Normal 2 5 4" xfId="739" xr:uid="{00000000-0005-0000-0000-0000FA020000}"/>
    <cellStyle name="Normal 2 6" xfId="740" xr:uid="{00000000-0005-0000-0000-0000FB020000}"/>
    <cellStyle name="Normal 2 6 2" xfId="741" xr:uid="{00000000-0005-0000-0000-0000FC020000}"/>
    <cellStyle name="Normal 2 6 3" xfId="742" xr:uid="{00000000-0005-0000-0000-0000FD020000}"/>
    <cellStyle name="Normal 2 7" xfId="743" xr:uid="{00000000-0005-0000-0000-0000FE020000}"/>
    <cellStyle name="Normal 2 7 2" xfId="744" xr:uid="{00000000-0005-0000-0000-0000FF020000}"/>
    <cellStyle name="Normal 2 7 3" xfId="745" xr:uid="{00000000-0005-0000-0000-000000030000}"/>
    <cellStyle name="Normal 2 8" xfId="746" xr:uid="{00000000-0005-0000-0000-000001030000}"/>
    <cellStyle name="Normal 2 8 2" xfId="747" xr:uid="{00000000-0005-0000-0000-000002030000}"/>
    <cellStyle name="Normal 2 8 3" xfId="748" xr:uid="{00000000-0005-0000-0000-000003030000}"/>
    <cellStyle name="Normal 2 9" xfId="749" xr:uid="{00000000-0005-0000-0000-000004030000}"/>
    <cellStyle name="Normal 2 9 2" xfId="750" xr:uid="{00000000-0005-0000-0000-000005030000}"/>
    <cellStyle name="Normal 2 9 3" xfId="751" xr:uid="{00000000-0005-0000-0000-000006030000}"/>
    <cellStyle name="Normal 2_10112_T2_Histograma_de_Mão_de_Obra_Direta_e_Indireta_MIP rev1" xfId="752" xr:uid="{00000000-0005-0000-0000-000007030000}"/>
    <cellStyle name="Normal 20" xfId="753" xr:uid="{00000000-0005-0000-0000-000008030000}"/>
    <cellStyle name="Normal 21" xfId="754" xr:uid="{00000000-0005-0000-0000-000009030000}"/>
    <cellStyle name="Normal 22" xfId="755" xr:uid="{00000000-0005-0000-0000-00000A030000}"/>
    <cellStyle name="Normal 22 2" xfId="756" xr:uid="{00000000-0005-0000-0000-00000B030000}"/>
    <cellStyle name="Normal 22 3" xfId="757" xr:uid="{00000000-0005-0000-0000-00000C030000}"/>
    <cellStyle name="Normal 22 3 2" xfId="758" xr:uid="{00000000-0005-0000-0000-00000D030000}"/>
    <cellStyle name="Normal 22 3 2 2" xfId="1581" xr:uid="{00000000-0005-0000-0000-00000E030000}"/>
    <cellStyle name="Normal 22 3 2 3" xfId="1339" xr:uid="{00000000-0005-0000-0000-00000F030000}"/>
    <cellStyle name="Normal 22 3 3" xfId="1580" xr:uid="{00000000-0005-0000-0000-000010030000}"/>
    <cellStyle name="Normal 22 3 4" xfId="1338" xr:uid="{00000000-0005-0000-0000-000011030000}"/>
    <cellStyle name="Normal 22 4" xfId="759" xr:uid="{00000000-0005-0000-0000-000012030000}"/>
    <cellStyle name="Normal 22 4 2" xfId="1582" xr:uid="{00000000-0005-0000-0000-000013030000}"/>
    <cellStyle name="Normal 22 4 3" xfId="1340" xr:uid="{00000000-0005-0000-0000-000014030000}"/>
    <cellStyle name="Normal 22 5" xfId="1579" xr:uid="{00000000-0005-0000-0000-000015030000}"/>
    <cellStyle name="Normal 22 6" xfId="1337" xr:uid="{00000000-0005-0000-0000-000016030000}"/>
    <cellStyle name="Normal 23" xfId="760" xr:uid="{00000000-0005-0000-0000-000017030000}"/>
    <cellStyle name="Normal 23 2" xfId="761" xr:uid="{00000000-0005-0000-0000-000018030000}"/>
    <cellStyle name="Normal 23 3" xfId="762" xr:uid="{00000000-0005-0000-0000-000019030000}"/>
    <cellStyle name="Normal 23 3 2" xfId="763" xr:uid="{00000000-0005-0000-0000-00001A030000}"/>
    <cellStyle name="Normal 23 3 2 2" xfId="1585" xr:uid="{00000000-0005-0000-0000-00001B030000}"/>
    <cellStyle name="Normal 23 3 2 3" xfId="1343" xr:uid="{00000000-0005-0000-0000-00001C030000}"/>
    <cellStyle name="Normal 23 3 3" xfId="1584" xr:uid="{00000000-0005-0000-0000-00001D030000}"/>
    <cellStyle name="Normal 23 3 4" xfId="1342" xr:uid="{00000000-0005-0000-0000-00001E030000}"/>
    <cellStyle name="Normal 23 4" xfId="764" xr:uid="{00000000-0005-0000-0000-00001F030000}"/>
    <cellStyle name="Normal 23 4 2" xfId="1586" xr:uid="{00000000-0005-0000-0000-000020030000}"/>
    <cellStyle name="Normal 23 4 3" xfId="1344" xr:uid="{00000000-0005-0000-0000-000021030000}"/>
    <cellStyle name="Normal 23 5" xfId="1583" xr:uid="{00000000-0005-0000-0000-000022030000}"/>
    <cellStyle name="Normal 23 6" xfId="1341" xr:uid="{00000000-0005-0000-0000-000023030000}"/>
    <cellStyle name="Normal 24" xfId="765" xr:uid="{00000000-0005-0000-0000-000024030000}"/>
    <cellStyle name="Normal 24 2" xfId="766" xr:uid="{00000000-0005-0000-0000-000025030000}"/>
    <cellStyle name="Normal 24 3" xfId="767" xr:uid="{00000000-0005-0000-0000-000026030000}"/>
    <cellStyle name="Normal 24 3 2" xfId="1588" xr:uid="{00000000-0005-0000-0000-000027030000}"/>
    <cellStyle name="Normal 24 3 3" xfId="1346" xr:uid="{00000000-0005-0000-0000-000028030000}"/>
    <cellStyle name="Normal 24 4" xfId="1587" xr:uid="{00000000-0005-0000-0000-000029030000}"/>
    <cellStyle name="Normal 24 5" xfId="1345" xr:uid="{00000000-0005-0000-0000-00002A030000}"/>
    <cellStyle name="Normal 25" xfId="768" xr:uid="{00000000-0005-0000-0000-00002B030000}"/>
    <cellStyle name="Normal 25 2" xfId="769" xr:uid="{00000000-0005-0000-0000-00002C030000}"/>
    <cellStyle name="Normal 25 2 2" xfId="1590" xr:uid="{00000000-0005-0000-0000-00002D030000}"/>
    <cellStyle name="Normal 25 2 3" xfId="1348" xr:uid="{00000000-0005-0000-0000-00002E030000}"/>
    <cellStyle name="Normal 25 3" xfId="1589" xr:uid="{00000000-0005-0000-0000-00002F030000}"/>
    <cellStyle name="Normal 25 4" xfId="1347" xr:uid="{00000000-0005-0000-0000-000030030000}"/>
    <cellStyle name="Normal 26" xfId="770" xr:uid="{00000000-0005-0000-0000-000031030000}"/>
    <cellStyle name="Normal 27" xfId="771" xr:uid="{00000000-0005-0000-0000-000032030000}"/>
    <cellStyle name="Normal 28" xfId="772" xr:uid="{00000000-0005-0000-0000-000033030000}"/>
    <cellStyle name="Normal 29" xfId="773" xr:uid="{00000000-0005-0000-0000-000034030000}"/>
    <cellStyle name="Normal 3" xfId="17" xr:uid="{00000000-0005-0000-0000-000035030000}"/>
    <cellStyle name="Normal 3 2" xfId="22" xr:uid="{00000000-0005-0000-0000-000036030000}"/>
    <cellStyle name="Normal 3 2 2" xfId="776" xr:uid="{00000000-0005-0000-0000-000037030000}"/>
    <cellStyle name="Normal 3 2 3" xfId="777" xr:uid="{00000000-0005-0000-0000-000038030000}"/>
    <cellStyle name="Normal 3 2 3 2" xfId="778" xr:uid="{00000000-0005-0000-0000-000039030000}"/>
    <cellStyle name="Normal 3 2 3 2 2" xfId="1592" xr:uid="{00000000-0005-0000-0000-00003A030000}"/>
    <cellStyle name="Normal 3 2 3 2 3" xfId="1350" xr:uid="{00000000-0005-0000-0000-00003B030000}"/>
    <cellStyle name="Normal 3 2 3 3" xfId="1591" xr:uid="{00000000-0005-0000-0000-00003C030000}"/>
    <cellStyle name="Normal 3 2 3 4" xfId="1349" xr:uid="{00000000-0005-0000-0000-00003D030000}"/>
    <cellStyle name="Normal 3 2 4" xfId="779" xr:uid="{00000000-0005-0000-0000-00003E030000}"/>
    <cellStyle name="Normal 3 2 4 2" xfId="780" xr:uid="{00000000-0005-0000-0000-00003F030000}"/>
    <cellStyle name="Normal 3 2 4 2 2" xfId="1594" xr:uid="{00000000-0005-0000-0000-000040030000}"/>
    <cellStyle name="Normal 3 2 4 2 3" xfId="1352" xr:uid="{00000000-0005-0000-0000-000041030000}"/>
    <cellStyle name="Normal 3 2 4 3" xfId="1593" xr:uid="{00000000-0005-0000-0000-000042030000}"/>
    <cellStyle name="Normal 3 2 4 4" xfId="1351" xr:uid="{00000000-0005-0000-0000-000043030000}"/>
    <cellStyle name="Normal 3 2 5" xfId="775" xr:uid="{00000000-0005-0000-0000-000044030000}"/>
    <cellStyle name="Normal 3 3" xfId="781" xr:uid="{00000000-0005-0000-0000-000045030000}"/>
    <cellStyle name="Normal 3 4" xfId="782" xr:uid="{00000000-0005-0000-0000-000046030000}"/>
    <cellStyle name="Normal 3 4 2" xfId="783" xr:uid="{00000000-0005-0000-0000-000047030000}"/>
    <cellStyle name="Normal 3 4 2 2" xfId="1596" xr:uid="{00000000-0005-0000-0000-000048030000}"/>
    <cellStyle name="Normal 3 4 2 3" xfId="1354" xr:uid="{00000000-0005-0000-0000-000049030000}"/>
    <cellStyle name="Normal 3 4 3" xfId="1595" xr:uid="{00000000-0005-0000-0000-00004A030000}"/>
    <cellStyle name="Normal 3 4 4" xfId="1353" xr:uid="{00000000-0005-0000-0000-00004B030000}"/>
    <cellStyle name="Normal 3 5" xfId="784" xr:uid="{00000000-0005-0000-0000-00004C030000}"/>
    <cellStyle name="Normal 3 6" xfId="774" xr:uid="{00000000-0005-0000-0000-00004D030000}"/>
    <cellStyle name="Normal 30" xfId="785" xr:uid="{00000000-0005-0000-0000-00004E030000}"/>
    <cellStyle name="Normal 30 2" xfId="786" xr:uid="{00000000-0005-0000-0000-00004F030000}"/>
    <cellStyle name="Normal 30 2 2" xfId="1598" xr:uid="{00000000-0005-0000-0000-000050030000}"/>
    <cellStyle name="Normal 30 2 3" xfId="1356" xr:uid="{00000000-0005-0000-0000-000051030000}"/>
    <cellStyle name="Normal 30 3" xfId="1597" xr:uid="{00000000-0005-0000-0000-000052030000}"/>
    <cellStyle name="Normal 30 4" xfId="1355" xr:uid="{00000000-0005-0000-0000-000053030000}"/>
    <cellStyle name="Normal 31" xfId="787" xr:uid="{00000000-0005-0000-0000-000054030000}"/>
    <cellStyle name="Normal 32" xfId="788" xr:uid="{00000000-0005-0000-0000-000055030000}"/>
    <cellStyle name="Normal 33" xfId="789" xr:uid="{00000000-0005-0000-0000-000056030000}"/>
    <cellStyle name="Normal 34" xfId="790" xr:uid="{00000000-0005-0000-0000-000057030000}"/>
    <cellStyle name="Normal 35" xfId="791" xr:uid="{00000000-0005-0000-0000-000058030000}"/>
    <cellStyle name="Normal 36" xfId="792" xr:uid="{00000000-0005-0000-0000-000059030000}"/>
    <cellStyle name="Normal 36 2" xfId="793" xr:uid="{00000000-0005-0000-0000-00005A030000}"/>
    <cellStyle name="Normal 36 2 2" xfId="1600" xr:uid="{00000000-0005-0000-0000-00005B030000}"/>
    <cellStyle name="Normal 36 2 3" xfId="1358" xr:uid="{00000000-0005-0000-0000-00005C030000}"/>
    <cellStyle name="Normal 36 3" xfId="1599" xr:uid="{00000000-0005-0000-0000-00005D030000}"/>
    <cellStyle name="Normal 36 4" xfId="1357" xr:uid="{00000000-0005-0000-0000-00005E030000}"/>
    <cellStyle name="Normal 37" xfId="794" xr:uid="{00000000-0005-0000-0000-00005F030000}"/>
    <cellStyle name="Normal 37 2" xfId="795" xr:uid="{00000000-0005-0000-0000-000060030000}"/>
    <cellStyle name="Normal 37 2 2" xfId="1602" xr:uid="{00000000-0005-0000-0000-000061030000}"/>
    <cellStyle name="Normal 37 2 3" xfId="1360" xr:uid="{00000000-0005-0000-0000-000062030000}"/>
    <cellStyle name="Normal 37 3" xfId="1601" xr:uid="{00000000-0005-0000-0000-000063030000}"/>
    <cellStyle name="Normal 37 4" xfId="1359" xr:uid="{00000000-0005-0000-0000-000064030000}"/>
    <cellStyle name="Normal 38" xfId="796" xr:uid="{00000000-0005-0000-0000-000065030000}"/>
    <cellStyle name="Normal 39" xfId="797" xr:uid="{00000000-0005-0000-0000-000066030000}"/>
    <cellStyle name="Normal 4" xfId="798" xr:uid="{00000000-0005-0000-0000-000067030000}"/>
    <cellStyle name="Normal 4 2" xfId="799" xr:uid="{00000000-0005-0000-0000-000068030000}"/>
    <cellStyle name="Normal 4 2 2" xfId="800" xr:uid="{00000000-0005-0000-0000-000069030000}"/>
    <cellStyle name="Normal 4 2 3" xfId="801" xr:uid="{00000000-0005-0000-0000-00006A030000}"/>
    <cellStyle name="Normal 4 3" xfId="802" xr:uid="{00000000-0005-0000-0000-00006B030000}"/>
    <cellStyle name="Normal 4 3 2" xfId="1820" xr:uid="{00000000-0005-0000-0000-00006C030000}"/>
    <cellStyle name="Normal 4 4" xfId="803" xr:uid="{00000000-0005-0000-0000-00006D030000}"/>
    <cellStyle name="Normal 4 4 2" xfId="804" xr:uid="{00000000-0005-0000-0000-00006E030000}"/>
    <cellStyle name="Normal 4 4 2 2" xfId="1604" xr:uid="{00000000-0005-0000-0000-00006F030000}"/>
    <cellStyle name="Normal 4 4 2 3" xfId="1362" xr:uid="{00000000-0005-0000-0000-000070030000}"/>
    <cellStyle name="Normal 4 4 3" xfId="1603" xr:uid="{00000000-0005-0000-0000-000071030000}"/>
    <cellStyle name="Normal 4 4 4" xfId="1361" xr:uid="{00000000-0005-0000-0000-000072030000}"/>
    <cellStyle name="Normal 4 5" xfId="805" xr:uid="{00000000-0005-0000-0000-000073030000}"/>
    <cellStyle name="Normal 40" xfId="806" xr:uid="{00000000-0005-0000-0000-000074030000}"/>
    <cellStyle name="Normal 41" xfId="807" xr:uid="{00000000-0005-0000-0000-000075030000}"/>
    <cellStyle name="Normal 42" xfId="808" xr:uid="{00000000-0005-0000-0000-000076030000}"/>
    <cellStyle name="Normal 43" xfId="809" xr:uid="{00000000-0005-0000-0000-000077030000}"/>
    <cellStyle name="Normal 44" xfId="810" xr:uid="{00000000-0005-0000-0000-000078030000}"/>
    <cellStyle name="Normal 45" xfId="811" xr:uid="{00000000-0005-0000-0000-000079030000}"/>
    <cellStyle name="Normal 45 2" xfId="812" xr:uid="{00000000-0005-0000-0000-00007A030000}"/>
    <cellStyle name="Normal 45 2 2" xfId="1606" xr:uid="{00000000-0005-0000-0000-00007B030000}"/>
    <cellStyle name="Normal 45 2 3" xfId="1364" xr:uid="{00000000-0005-0000-0000-00007C030000}"/>
    <cellStyle name="Normal 45 3" xfId="1605" xr:uid="{00000000-0005-0000-0000-00007D030000}"/>
    <cellStyle name="Normal 45 4" xfId="1363" xr:uid="{00000000-0005-0000-0000-00007E030000}"/>
    <cellStyle name="Normal 46" xfId="813" xr:uid="{00000000-0005-0000-0000-00007F030000}"/>
    <cellStyle name="Normal 47" xfId="814" xr:uid="{00000000-0005-0000-0000-000080030000}"/>
    <cellStyle name="Normal 48" xfId="815" xr:uid="{00000000-0005-0000-0000-000081030000}"/>
    <cellStyle name="Normal 49" xfId="816" xr:uid="{00000000-0005-0000-0000-000082030000}"/>
    <cellStyle name="Normal 5" xfId="817" xr:uid="{00000000-0005-0000-0000-000083030000}"/>
    <cellStyle name="Normal 5 10" xfId="818" xr:uid="{00000000-0005-0000-0000-000084030000}"/>
    <cellStyle name="Normal 5 11" xfId="819" xr:uid="{00000000-0005-0000-0000-000085030000}"/>
    <cellStyle name="Normal 5 12" xfId="820" xr:uid="{00000000-0005-0000-0000-000086030000}"/>
    <cellStyle name="Normal 5 12 2" xfId="821" xr:uid="{00000000-0005-0000-0000-000087030000}"/>
    <cellStyle name="Normal 5 12 2 2" xfId="1608" xr:uid="{00000000-0005-0000-0000-000088030000}"/>
    <cellStyle name="Normal 5 12 2 3" xfId="1366" xr:uid="{00000000-0005-0000-0000-000089030000}"/>
    <cellStyle name="Normal 5 12 3" xfId="1607" xr:uid="{00000000-0005-0000-0000-00008A030000}"/>
    <cellStyle name="Normal 5 12 4" xfId="1365" xr:uid="{00000000-0005-0000-0000-00008B030000}"/>
    <cellStyle name="Normal 5 13" xfId="822" xr:uid="{00000000-0005-0000-0000-00008C030000}"/>
    <cellStyle name="Normal 5 14" xfId="823" xr:uid="{00000000-0005-0000-0000-00008D030000}"/>
    <cellStyle name="Normal 5 2" xfId="824" xr:uid="{00000000-0005-0000-0000-00008E030000}"/>
    <cellStyle name="Normal 5 2 2" xfId="825" xr:uid="{00000000-0005-0000-0000-00008F030000}"/>
    <cellStyle name="Normal 5 3" xfId="826" xr:uid="{00000000-0005-0000-0000-000090030000}"/>
    <cellStyle name="Normal 5 3 2" xfId="827" xr:uid="{00000000-0005-0000-0000-000091030000}"/>
    <cellStyle name="Normal 5 4" xfId="828" xr:uid="{00000000-0005-0000-0000-000092030000}"/>
    <cellStyle name="Normal 5 5" xfId="829" xr:uid="{00000000-0005-0000-0000-000093030000}"/>
    <cellStyle name="Normal 5 6" xfId="830" xr:uid="{00000000-0005-0000-0000-000094030000}"/>
    <cellStyle name="Normal 5 7" xfId="831" xr:uid="{00000000-0005-0000-0000-000095030000}"/>
    <cellStyle name="Normal 5 8" xfId="832" xr:uid="{00000000-0005-0000-0000-000096030000}"/>
    <cellStyle name="Normal 5 9" xfId="833" xr:uid="{00000000-0005-0000-0000-000097030000}"/>
    <cellStyle name="Normal 50" xfId="834" xr:uid="{00000000-0005-0000-0000-000098030000}"/>
    <cellStyle name="Normal 51" xfId="835" xr:uid="{00000000-0005-0000-0000-000099030000}"/>
    <cellStyle name="Normal 51 2" xfId="836" xr:uid="{00000000-0005-0000-0000-00009A030000}"/>
    <cellStyle name="Normal 51 2 2" xfId="1610" xr:uid="{00000000-0005-0000-0000-00009B030000}"/>
    <cellStyle name="Normal 51 2 3" xfId="1368" xr:uid="{00000000-0005-0000-0000-00009C030000}"/>
    <cellStyle name="Normal 51 3" xfId="1609" xr:uid="{00000000-0005-0000-0000-00009D030000}"/>
    <cellStyle name="Normal 51 4" xfId="1367" xr:uid="{00000000-0005-0000-0000-00009E030000}"/>
    <cellStyle name="Normal 52" xfId="837" xr:uid="{00000000-0005-0000-0000-00009F030000}"/>
    <cellStyle name="Normal 52 2" xfId="838" xr:uid="{00000000-0005-0000-0000-0000A0030000}"/>
    <cellStyle name="Normal 52 2 2" xfId="1612" xr:uid="{00000000-0005-0000-0000-0000A1030000}"/>
    <cellStyle name="Normal 52 2 3" xfId="1370" xr:uid="{00000000-0005-0000-0000-0000A2030000}"/>
    <cellStyle name="Normal 52 3" xfId="1611" xr:uid="{00000000-0005-0000-0000-0000A3030000}"/>
    <cellStyle name="Normal 52 4" xfId="1369" xr:uid="{00000000-0005-0000-0000-0000A4030000}"/>
    <cellStyle name="Normal 53" xfId="839" xr:uid="{00000000-0005-0000-0000-0000A5030000}"/>
    <cellStyle name="Normal 53 2" xfId="840" xr:uid="{00000000-0005-0000-0000-0000A6030000}"/>
    <cellStyle name="Normal 53 2 2" xfId="1614" xr:uid="{00000000-0005-0000-0000-0000A7030000}"/>
    <cellStyle name="Normal 53 2 3" xfId="1372" xr:uid="{00000000-0005-0000-0000-0000A8030000}"/>
    <cellStyle name="Normal 53 3" xfId="1613" xr:uid="{00000000-0005-0000-0000-0000A9030000}"/>
    <cellStyle name="Normal 53 4" xfId="1371" xr:uid="{00000000-0005-0000-0000-0000AA030000}"/>
    <cellStyle name="Normal 54" xfId="841" xr:uid="{00000000-0005-0000-0000-0000AB030000}"/>
    <cellStyle name="Normal 54 2" xfId="842" xr:uid="{00000000-0005-0000-0000-0000AC030000}"/>
    <cellStyle name="Normal 54 2 2" xfId="1616" xr:uid="{00000000-0005-0000-0000-0000AD030000}"/>
    <cellStyle name="Normal 54 2 3" xfId="1374" xr:uid="{00000000-0005-0000-0000-0000AE030000}"/>
    <cellStyle name="Normal 54 3" xfId="1615" xr:uid="{00000000-0005-0000-0000-0000AF030000}"/>
    <cellStyle name="Normal 54 4" xfId="1373" xr:uid="{00000000-0005-0000-0000-0000B0030000}"/>
    <cellStyle name="Normal 55" xfId="843" xr:uid="{00000000-0005-0000-0000-0000B1030000}"/>
    <cellStyle name="Normal 55 2" xfId="844" xr:uid="{00000000-0005-0000-0000-0000B2030000}"/>
    <cellStyle name="Normal 55 2 2" xfId="1618" xr:uid="{00000000-0005-0000-0000-0000B3030000}"/>
    <cellStyle name="Normal 55 2 3" xfId="1376" xr:uid="{00000000-0005-0000-0000-0000B4030000}"/>
    <cellStyle name="Normal 55 3" xfId="1617" xr:uid="{00000000-0005-0000-0000-0000B5030000}"/>
    <cellStyle name="Normal 55 4" xfId="1375" xr:uid="{00000000-0005-0000-0000-0000B6030000}"/>
    <cellStyle name="Normal 56" xfId="845" xr:uid="{00000000-0005-0000-0000-0000B7030000}"/>
    <cellStyle name="Normal 56 2" xfId="846" xr:uid="{00000000-0005-0000-0000-0000B8030000}"/>
    <cellStyle name="Normal 56 2 2" xfId="1620" xr:uid="{00000000-0005-0000-0000-0000B9030000}"/>
    <cellStyle name="Normal 56 2 3" xfId="1378" xr:uid="{00000000-0005-0000-0000-0000BA030000}"/>
    <cellStyle name="Normal 56 3" xfId="1619" xr:uid="{00000000-0005-0000-0000-0000BB030000}"/>
    <cellStyle name="Normal 56 4" xfId="1377" xr:uid="{00000000-0005-0000-0000-0000BC030000}"/>
    <cellStyle name="Normal 57" xfId="847" xr:uid="{00000000-0005-0000-0000-0000BD030000}"/>
    <cellStyle name="Normal 57 2" xfId="848" xr:uid="{00000000-0005-0000-0000-0000BE030000}"/>
    <cellStyle name="Normal 57 2 2" xfId="1622" xr:uid="{00000000-0005-0000-0000-0000BF030000}"/>
    <cellStyle name="Normal 57 2 3" xfId="1380" xr:uid="{00000000-0005-0000-0000-0000C0030000}"/>
    <cellStyle name="Normal 57 3" xfId="1621" xr:uid="{00000000-0005-0000-0000-0000C1030000}"/>
    <cellStyle name="Normal 57 4" xfId="1379" xr:uid="{00000000-0005-0000-0000-0000C2030000}"/>
    <cellStyle name="Normal 58" xfId="849" xr:uid="{00000000-0005-0000-0000-0000C3030000}"/>
    <cellStyle name="Normal 59" xfId="850" xr:uid="{00000000-0005-0000-0000-0000C4030000}"/>
    <cellStyle name="Normal 6" xfId="851" xr:uid="{00000000-0005-0000-0000-0000C5030000}"/>
    <cellStyle name="Normal 6 2" xfId="852" xr:uid="{00000000-0005-0000-0000-0000C6030000}"/>
    <cellStyle name="Normal 6 2 2" xfId="853" xr:uid="{00000000-0005-0000-0000-0000C7030000}"/>
    <cellStyle name="Normal 6 3" xfId="854" xr:uid="{00000000-0005-0000-0000-0000C8030000}"/>
    <cellStyle name="Normal 6 4" xfId="855" xr:uid="{00000000-0005-0000-0000-0000C9030000}"/>
    <cellStyle name="Normal 6 4 2" xfId="856" xr:uid="{00000000-0005-0000-0000-0000CA030000}"/>
    <cellStyle name="Normal 6 4 2 2" xfId="857" xr:uid="{00000000-0005-0000-0000-0000CB030000}"/>
    <cellStyle name="Normal 6 4 2 2 2" xfId="1625" xr:uid="{00000000-0005-0000-0000-0000CC030000}"/>
    <cellStyle name="Normal 6 4 2 2 3" xfId="1383" xr:uid="{00000000-0005-0000-0000-0000CD030000}"/>
    <cellStyle name="Normal 6 4 2 3" xfId="1624" xr:uid="{00000000-0005-0000-0000-0000CE030000}"/>
    <cellStyle name="Normal 6 4 2 4" xfId="1382" xr:uid="{00000000-0005-0000-0000-0000CF030000}"/>
    <cellStyle name="Normal 6 4 3" xfId="858" xr:uid="{00000000-0005-0000-0000-0000D0030000}"/>
    <cellStyle name="Normal 6 4 3 2" xfId="1626" xr:uid="{00000000-0005-0000-0000-0000D1030000}"/>
    <cellStyle name="Normal 6 4 3 3" xfId="1384" xr:uid="{00000000-0005-0000-0000-0000D2030000}"/>
    <cellStyle name="Normal 6 4 4" xfId="1623" xr:uid="{00000000-0005-0000-0000-0000D3030000}"/>
    <cellStyle name="Normal 6 4 5" xfId="1381" xr:uid="{00000000-0005-0000-0000-0000D4030000}"/>
    <cellStyle name="Normal 6 5" xfId="859" xr:uid="{00000000-0005-0000-0000-0000D5030000}"/>
    <cellStyle name="Normal 60" xfId="2" xr:uid="{00000000-0005-0000-0000-0000D6030000}"/>
    <cellStyle name="Normal 60 2" xfId="1307" xr:uid="{00000000-0005-0000-0000-0000D7030000}"/>
    <cellStyle name="Normal 60 2 2" xfId="1793" xr:uid="{00000000-0005-0000-0000-0000D8030000}"/>
    <cellStyle name="Normal 60 2 3" xfId="6" xr:uid="{00000000-0005-0000-0000-0000D9030000}"/>
    <cellStyle name="Normal 60 2 3 2" xfId="1323" xr:uid="{00000000-0005-0000-0000-0000DA030000}"/>
    <cellStyle name="Normal 60 2 3 2 2" xfId="15" xr:uid="{00000000-0005-0000-0000-0000DB030000}"/>
    <cellStyle name="Normal 60 2 3 2 2 2" xfId="21" xr:uid="{00000000-0005-0000-0000-0000DC030000}"/>
    <cellStyle name="Normal 60 2 3 3" xfId="1805" xr:uid="{00000000-0005-0000-0000-0000DD030000}"/>
    <cellStyle name="Normal 60 2 3 4" xfId="1823" xr:uid="{00000000-0005-0000-0000-0000DE030000}"/>
    <cellStyle name="Normal 60 2 3 4 2" xfId="1824" xr:uid="{00000000-0005-0000-0000-0000DF030000}"/>
    <cellStyle name="Normal 60 2 4" xfId="1550" xr:uid="{00000000-0005-0000-0000-0000E0030000}"/>
    <cellStyle name="Normal 60 3" xfId="1314" xr:uid="{00000000-0005-0000-0000-0000E1030000}"/>
    <cellStyle name="Normal 60 3 2" xfId="1319" xr:uid="{00000000-0005-0000-0000-0000E2030000}"/>
    <cellStyle name="Normal 60 3 2 2" xfId="1804" xr:uid="{00000000-0005-0000-0000-0000E3030000}"/>
    <cellStyle name="Normal 60 3 2 3" xfId="1561" xr:uid="{00000000-0005-0000-0000-0000E4030000}"/>
    <cellStyle name="Normal 60 3 3" xfId="1799" xr:uid="{00000000-0005-0000-0000-0000E5030000}"/>
    <cellStyle name="Normal 60 3 4" xfId="1556" xr:uid="{00000000-0005-0000-0000-0000E6030000}"/>
    <cellStyle name="Normal 60 4" xfId="1317" xr:uid="{00000000-0005-0000-0000-0000E7030000}"/>
    <cellStyle name="Normal 60 4 2" xfId="1802" xr:uid="{00000000-0005-0000-0000-0000E8030000}"/>
    <cellStyle name="Normal 60 4 3" xfId="1559" xr:uid="{00000000-0005-0000-0000-0000E9030000}"/>
    <cellStyle name="Normal 60 5" xfId="1322" xr:uid="{00000000-0005-0000-0000-0000EA030000}"/>
    <cellStyle name="Normal 60 5 2" xfId="1787" xr:uid="{00000000-0005-0000-0000-0000EB030000}"/>
    <cellStyle name="Normal 60 6" xfId="11" xr:uid="{00000000-0005-0000-0000-0000EC030000}"/>
    <cellStyle name="Normal 60 6 2" xfId="1821" xr:uid="{00000000-0005-0000-0000-0000ED030000}"/>
    <cellStyle name="Normal 60 7" xfId="1822" xr:uid="{00000000-0005-0000-0000-0000EE030000}"/>
    <cellStyle name="Normal 61" xfId="1308" xr:uid="{00000000-0005-0000-0000-0000EF030000}"/>
    <cellStyle name="Normal 61 2" xfId="1794" xr:uid="{00000000-0005-0000-0000-0000F0030000}"/>
    <cellStyle name="Normal 61 3" xfId="7" xr:uid="{00000000-0005-0000-0000-0000F1030000}"/>
    <cellStyle name="Normal 61 3 2" xfId="1809" xr:uid="{00000000-0005-0000-0000-0000F2030000}"/>
    <cellStyle name="Normal 61 3 2 2" xfId="16" xr:uid="{00000000-0005-0000-0000-0000F3030000}"/>
    <cellStyle name="Normal 61 3 3" xfId="1806" xr:uid="{00000000-0005-0000-0000-0000F4030000}"/>
    <cellStyle name="Normal 61 4" xfId="1551" xr:uid="{00000000-0005-0000-0000-0000F5030000}"/>
    <cellStyle name="Normal 62" xfId="1313" xr:uid="{00000000-0005-0000-0000-0000F6030000}"/>
    <cellStyle name="Normal 62 2" xfId="1318" xr:uid="{00000000-0005-0000-0000-0000F7030000}"/>
    <cellStyle name="Normal 62 2 2" xfId="1803" xr:uid="{00000000-0005-0000-0000-0000F8030000}"/>
    <cellStyle name="Normal 62 2 3" xfId="1560" xr:uid="{00000000-0005-0000-0000-0000F9030000}"/>
    <cellStyle name="Normal 62 3" xfId="1798" xr:uid="{00000000-0005-0000-0000-0000FA030000}"/>
    <cellStyle name="Normal 62 4" xfId="1555" xr:uid="{00000000-0005-0000-0000-0000FB030000}"/>
    <cellStyle name="Normal 63" xfId="1315" xr:uid="{00000000-0005-0000-0000-0000FC030000}"/>
    <cellStyle name="Normal 63 2" xfId="1800" xr:uid="{00000000-0005-0000-0000-0000FD030000}"/>
    <cellStyle name="Normal 63 3" xfId="1557" xr:uid="{00000000-0005-0000-0000-0000FE030000}"/>
    <cellStyle name="Normal 64" xfId="1316" xr:uid="{00000000-0005-0000-0000-0000FF030000}"/>
    <cellStyle name="Normal 64 2" xfId="1801" xr:uid="{00000000-0005-0000-0000-000000040000}"/>
    <cellStyle name="Normal 64 3" xfId="1558" xr:uid="{00000000-0005-0000-0000-000001040000}"/>
    <cellStyle name="Normal 65" xfId="1320" xr:uid="{00000000-0005-0000-0000-000002040000}"/>
    <cellStyle name="Normal 65 2" xfId="1562" xr:uid="{00000000-0005-0000-0000-000003040000}"/>
    <cellStyle name="Normal 66" xfId="1563" xr:uid="{00000000-0005-0000-0000-000004040000}"/>
    <cellStyle name="Normal 66 14" xfId="1297" xr:uid="{00000000-0005-0000-0000-000005040000}"/>
    <cellStyle name="Normal 66 14 2" xfId="1784" xr:uid="{00000000-0005-0000-0000-000006040000}"/>
    <cellStyle name="Normal 66 14 3" xfId="1542" xr:uid="{00000000-0005-0000-0000-000007040000}"/>
    <cellStyle name="Normal 67" xfId="1564" xr:uid="{00000000-0005-0000-0000-000008040000}"/>
    <cellStyle name="Normal 68" xfId="1567" xr:uid="{00000000-0005-0000-0000-000009040000}"/>
    <cellStyle name="Normal 69" xfId="1813" xr:uid="{00000000-0005-0000-0000-00000A040000}"/>
    <cellStyle name="Normal 7" xfId="860" xr:uid="{00000000-0005-0000-0000-00000B040000}"/>
    <cellStyle name="Normal 7 2" xfId="861" xr:uid="{00000000-0005-0000-0000-00000C040000}"/>
    <cellStyle name="Normal 7 3" xfId="862" xr:uid="{00000000-0005-0000-0000-00000D040000}"/>
    <cellStyle name="Normal 7 3 2" xfId="863" xr:uid="{00000000-0005-0000-0000-00000E040000}"/>
    <cellStyle name="Normal 7 3 2 2" xfId="1628" xr:uid="{00000000-0005-0000-0000-00000F040000}"/>
    <cellStyle name="Normal 7 3 2 3" xfId="1386" xr:uid="{00000000-0005-0000-0000-000010040000}"/>
    <cellStyle name="Normal 7 3 3" xfId="1627" xr:uid="{00000000-0005-0000-0000-000011040000}"/>
    <cellStyle name="Normal 7 3 4" xfId="1385" xr:uid="{00000000-0005-0000-0000-000012040000}"/>
    <cellStyle name="Normal 7 4" xfId="864" xr:uid="{00000000-0005-0000-0000-000013040000}"/>
    <cellStyle name="Normal 7 5" xfId="865" xr:uid="{00000000-0005-0000-0000-000014040000}"/>
    <cellStyle name="Normal 7 6" xfId="1303" xr:uid="{00000000-0005-0000-0000-000015040000}"/>
    <cellStyle name="Normal 70" xfId="26" xr:uid="{00000000-0005-0000-0000-000016040000}"/>
    <cellStyle name="Normal 71" xfId="1812" xr:uid="{00000000-0005-0000-0000-000017040000}"/>
    <cellStyle name="Normal 72" xfId="966" xr:uid="{00000000-0005-0000-0000-000018040000}"/>
    <cellStyle name="Normal 8" xfId="866" xr:uid="{00000000-0005-0000-0000-000019040000}"/>
    <cellStyle name="Normal 8 2" xfId="867" xr:uid="{00000000-0005-0000-0000-00001A040000}"/>
    <cellStyle name="Normal 8 3" xfId="868" xr:uid="{00000000-0005-0000-0000-00001B040000}"/>
    <cellStyle name="Normal 9" xfId="869" xr:uid="{00000000-0005-0000-0000-00001C040000}"/>
    <cellStyle name="Normal 9 2" xfId="870" xr:uid="{00000000-0005-0000-0000-00001D040000}"/>
    <cellStyle name="Normal 9 3" xfId="871" xr:uid="{00000000-0005-0000-0000-00001E040000}"/>
    <cellStyle name="Normal1" xfId="872" xr:uid="{00000000-0005-0000-0000-00001F040000}"/>
    <cellStyle name="Normal2" xfId="873" xr:uid="{00000000-0005-0000-0000-000020040000}"/>
    <cellStyle name="Normal3" xfId="874" xr:uid="{00000000-0005-0000-0000-000021040000}"/>
    <cellStyle name="Normale_prova" xfId="875" xr:uid="{00000000-0005-0000-0000-000022040000}"/>
    <cellStyle name="Nota 10" xfId="876" xr:uid="{00000000-0005-0000-0000-000023040000}"/>
    <cellStyle name="Nota 10 2" xfId="877" xr:uid="{00000000-0005-0000-0000-000024040000}"/>
    <cellStyle name="Nota 10 3" xfId="878" xr:uid="{00000000-0005-0000-0000-000025040000}"/>
    <cellStyle name="Nota 11" xfId="879" xr:uid="{00000000-0005-0000-0000-000026040000}"/>
    <cellStyle name="Nota 11 2" xfId="880" xr:uid="{00000000-0005-0000-0000-000027040000}"/>
    <cellStyle name="Nota 11 3" xfId="881" xr:uid="{00000000-0005-0000-0000-000028040000}"/>
    <cellStyle name="Nota 12" xfId="882" xr:uid="{00000000-0005-0000-0000-000029040000}"/>
    <cellStyle name="Nota 12 2" xfId="883" xr:uid="{00000000-0005-0000-0000-00002A040000}"/>
    <cellStyle name="Nota 12 3" xfId="884" xr:uid="{00000000-0005-0000-0000-00002B040000}"/>
    <cellStyle name="Nota 13" xfId="885" xr:uid="{00000000-0005-0000-0000-00002C040000}"/>
    <cellStyle name="Nota 13 2" xfId="886" xr:uid="{00000000-0005-0000-0000-00002D040000}"/>
    <cellStyle name="Nota 13 3" xfId="887" xr:uid="{00000000-0005-0000-0000-00002E040000}"/>
    <cellStyle name="Nota 14" xfId="888" xr:uid="{00000000-0005-0000-0000-00002F040000}"/>
    <cellStyle name="Nota 14 2" xfId="889" xr:uid="{00000000-0005-0000-0000-000030040000}"/>
    <cellStyle name="Nota 14 3" xfId="890" xr:uid="{00000000-0005-0000-0000-000031040000}"/>
    <cellStyle name="Nota 15" xfId="891" xr:uid="{00000000-0005-0000-0000-000032040000}"/>
    <cellStyle name="Nota 15 2" xfId="892" xr:uid="{00000000-0005-0000-0000-000033040000}"/>
    <cellStyle name="Nota 15 3" xfId="893" xr:uid="{00000000-0005-0000-0000-000034040000}"/>
    <cellStyle name="Nota 16" xfId="894" xr:uid="{00000000-0005-0000-0000-000035040000}"/>
    <cellStyle name="Nota 16 2" xfId="895" xr:uid="{00000000-0005-0000-0000-000036040000}"/>
    <cellStyle name="Nota 16 3" xfId="896" xr:uid="{00000000-0005-0000-0000-000037040000}"/>
    <cellStyle name="Nota 17" xfId="897" xr:uid="{00000000-0005-0000-0000-000038040000}"/>
    <cellStyle name="Nota 17 2" xfId="898" xr:uid="{00000000-0005-0000-0000-000039040000}"/>
    <cellStyle name="Nota 17 3" xfId="899" xr:uid="{00000000-0005-0000-0000-00003A040000}"/>
    <cellStyle name="Nota 18" xfId="900" xr:uid="{00000000-0005-0000-0000-00003B040000}"/>
    <cellStyle name="Nota 18 2" xfId="901" xr:uid="{00000000-0005-0000-0000-00003C040000}"/>
    <cellStyle name="Nota 18 3" xfId="902" xr:uid="{00000000-0005-0000-0000-00003D040000}"/>
    <cellStyle name="Nota 19" xfId="903" xr:uid="{00000000-0005-0000-0000-00003E040000}"/>
    <cellStyle name="Nota 19 2" xfId="904" xr:uid="{00000000-0005-0000-0000-00003F040000}"/>
    <cellStyle name="Nota 19 3" xfId="905" xr:uid="{00000000-0005-0000-0000-000040040000}"/>
    <cellStyle name="Nota 2" xfId="906" xr:uid="{00000000-0005-0000-0000-000041040000}"/>
    <cellStyle name="Nota 2 2" xfId="907" xr:uid="{00000000-0005-0000-0000-000042040000}"/>
    <cellStyle name="Nota 2 3" xfId="908" xr:uid="{00000000-0005-0000-0000-000043040000}"/>
    <cellStyle name="Nota 20" xfId="909" xr:uid="{00000000-0005-0000-0000-000044040000}"/>
    <cellStyle name="Nota 20 2" xfId="910" xr:uid="{00000000-0005-0000-0000-000045040000}"/>
    <cellStyle name="Nota 20 3" xfId="911" xr:uid="{00000000-0005-0000-0000-000046040000}"/>
    <cellStyle name="Nota 21" xfId="912" xr:uid="{00000000-0005-0000-0000-000047040000}"/>
    <cellStyle name="Nota 21 2" xfId="913" xr:uid="{00000000-0005-0000-0000-000048040000}"/>
    <cellStyle name="Nota 21 3" xfId="914" xr:uid="{00000000-0005-0000-0000-000049040000}"/>
    <cellStyle name="Nota 22" xfId="915" xr:uid="{00000000-0005-0000-0000-00004A040000}"/>
    <cellStyle name="Nota 22 2" xfId="916" xr:uid="{00000000-0005-0000-0000-00004B040000}"/>
    <cellStyle name="Nota 22 3" xfId="917" xr:uid="{00000000-0005-0000-0000-00004C040000}"/>
    <cellStyle name="Nota 23" xfId="918" xr:uid="{00000000-0005-0000-0000-00004D040000}"/>
    <cellStyle name="Nota 23 2" xfId="919" xr:uid="{00000000-0005-0000-0000-00004E040000}"/>
    <cellStyle name="Nota 23 3" xfId="920" xr:uid="{00000000-0005-0000-0000-00004F040000}"/>
    <cellStyle name="Nota 24" xfId="921" xr:uid="{00000000-0005-0000-0000-000050040000}"/>
    <cellStyle name="Nota 24 2" xfId="922" xr:uid="{00000000-0005-0000-0000-000051040000}"/>
    <cellStyle name="Nota 24 3" xfId="923" xr:uid="{00000000-0005-0000-0000-000052040000}"/>
    <cellStyle name="Nota 25" xfId="924" xr:uid="{00000000-0005-0000-0000-000053040000}"/>
    <cellStyle name="Nota 25 2" xfId="925" xr:uid="{00000000-0005-0000-0000-000054040000}"/>
    <cellStyle name="Nota 25 3" xfId="926" xr:uid="{00000000-0005-0000-0000-000055040000}"/>
    <cellStyle name="Nota 26" xfId="927" xr:uid="{00000000-0005-0000-0000-000056040000}"/>
    <cellStyle name="Nota 26 2" xfId="928" xr:uid="{00000000-0005-0000-0000-000057040000}"/>
    <cellStyle name="Nota 26 3" xfId="929" xr:uid="{00000000-0005-0000-0000-000058040000}"/>
    <cellStyle name="Nota 27" xfId="930" xr:uid="{00000000-0005-0000-0000-000059040000}"/>
    <cellStyle name="Nota 27 2" xfId="931" xr:uid="{00000000-0005-0000-0000-00005A040000}"/>
    <cellStyle name="Nota 27 3" xfId="932" xr:uid="{00000000-0005-0000-0000-00005B040000}"/>
    <cellStyle name="Nota 3" xfId="933" xr:uid="{00000000-0005-0000-0000-00005C040000}"/>
    <cellStyle name="Nota 3 2" xfId="934" xr:uid="{00000000-0005-0000-0000-00005D040000}"/>
    <cellStyle name="Nota 3 3" xfId="935" xr:uid="{00000000-0005-0000-0000-00005E040000}"/>
    <cellStyle name="Nota 4" xfId="936" xr:uid="{00000000-0005-0000-0000-00005F040000}"/>
    <cellStyle name="Nota 4 2" xfId="937" xr:uid="{00000000-0005-0000-0000-000060040000}"/>
    <cellStyle name="Nota 4 3" xfId="938" xr:uid="{00000000-0005-0000-0000-000061040000}"/>
    <cellStyle name="Nota 5" xfId="939" xr:uid="{00000000-0005-0000-0000-000062040000}"/>
    <cellStyle name="Nota 5 2" xfId="940" xr:uid="{00000000-0005-0000-0000-000063040000}"/>
    <cellStyle name="Nota 5 3" xfId="941" xr:uid="{00000000-0005-0000-0000-000064040000}"/>
    <cellStyle name="Nota 6" xfId="942" xr:uid="{00000000-0005-0000-0000-000065040000}"/>
    <cellStyle name="Nota 6 2" xfId="943" xr:uid="{00000000-0005-0000-0000-000066040000}"/>
    <cellStyle name="Nota 6 3" xfId="944" xr:uid="{00000000-0005-0000-0000-000067040000}"/>
    <cellStyle name="Nota 7" xfId="945" xr:uid="{00000000-0005-0000-0000-000068040000}"/>
    <cellStyle name="Nota 7 2" xfId="946" xr:uid="{00000000-0005-0000-0000-000069040000}"/>
    <cellStyle name="Nota 7 3" xfId="947" xr:uid="{00000000-0005-0000-0000-00006A040000}"/>
    <cellStyle name="Nota 8" xfId="948" xr:uid="{00000000-0005-0000-0000-00006B040000}"/>
    <cellStyle name="Nota 8 2" xfId="949" xr:uid="{00000000-0005-0000-0000-00006C040000}"/>
    <cellStyle name="Nota 8 3" xfId="950" xr:uid="{00000000-0005-0000-0000-00006D040000}"/>
    <cellStyle name="Nota 9" xfId="951" xr:uid="{00000000-0005-0000-0000-00006E040000}"/>
    <cellStyle name="Nota 9 2" xfId="952" xr:uid="{00000000-0005-0000-0000-00006F040000}"/>
    <cellStyle name="Nota 9 3" xfId="953" xr:uid="{00000000-0005-0000-0000-000070040000}"/>
    <cellStyle name="Note" xfId="954" xr:uid="{00000000-0005-0000-0000-000071040000}"/>
    <cellStyle name="Note 2" xfId="955" xr:uid="{00000000-0005-0000-0000-000072040000}"/>
    <cellStyle name="NUMEROS" xfId="956" xr:uid="{00000000-0005-0000-0000-000073040000}"/>
    <cellStyle name="Output" xfId="957" xr:uid="{00000000-0005-0000-0000-000074040000}"/>
    <cellStyle name="padroes" xfId="958" xr:uid="{00000000-0005-0000-0000-000075040000}"/>
    <cellStyle name="Percent" xfId="959" xr:uid="{00000000-0005-0000-0000-000076040000}"/>
    <cellStyle name="Percent [2]" xfId="960" xr:uid="{00000000-0005-0000-0000-000077040000}"/>
    <cellStyle name="Percent [2] 2" xfId="961" xr:uid="{00000000-0005-0000-0000-000078040000}"/>
    <cellStyle name="Percent_Sheet1" xfId="962" xr:uid="{00000000-0005-0000-0000-000079040000}"/>
    <cellStyle name="Percentual" xfId="963" xr:uid="{00000000-0005-0000-0000-00007A040000}"/>
    <cellStyle name="planilhas" xfId="964" xr:uid="{00000000-0005-0000-0000-00007B040000}"/>
    <cellStyle name="Ponto" xfId="965" xr:uid="{00000000-0005-0000-0000-00007C040000}"/>
    <cellStyle name="Porcentagem" xfId="1" builtinId="5"/>
    <cellStyle name="Porcentagem 2" xfId="24" xr:uid="{00000000-0005-0000-0000-00007E040000}"/>
    <cellStyle name="Porcentagem 2 10" xfId="967" xr:uid="{00000000-0005-0000-0000-00007F040000}"/>
    <cellStyle name="Porcentagem 2 11" xfId="968" xr:uid="{00000000-0005-0000-0000-000080040000}"/>
    <cellStyle name="Porcentagem 2 12" xfId="969" xr:uid="{00000000-0005-0000-0000-000081040000}"/>
    <cellStyle name="Porcentagem 2 13" xfId="970" xr:uid="{00000000-0005-0000-0000-000082040000}"/>
    <cellStyle name="Porcentagem 2 14" xfId="971" xr:uid="{00000000-0005-0000-0000-000083040000}"/>
    <cellStyle name="Porcentagem 2 15" xfId="972" xr:uid="{00000000-0005-0000-0000-000084040000}"/>
    <cellStyle name="Porcentagem 2 16" xfId="973" xr:uid="{00000000-0005-0000-0000-000085040000}"/>
    <cellStyle name="Porcentagem 2 17" xfId="974" xr:uid="{00000000-0005-0000-0000-000086040000}"/>
    <cellStyle name="Porcentagem 2 18" xfId="975" xr:uid="{00000000-0005-0000-0000-000087040000}"/>
    <cellStyle name="Porcentagem 2 19" xfId="976" xr:uid="{00000000-0005-0000-0000-000088040000}"/>
    <cellStyle name="Porcentagem 2 2" xfId="977" xr:uid="{00000000-0005-0000-0000-000089040000}"/>
    <cellStyle name="Porcentagem 2 2 10" xfId="978" xr:uid="{00000000-0005-0000-0000-00008A040000}"/>
    <cellStyle name="Porcentagem 2 2 11" xfId="979" xr:uid="{00000000-0005-0000-0000-00008B040000}"/>
    <cellStyle name="Porcentagem 2 2 12" xfId="980" xr:uid="{00000000-0005-0000-0000-00008C040000}"/>
    <cellStyle name="Porcentagem 2 2 13" xfId="981" xr:uid="{00000000-0005-0000-0000-00008D040000}"/>
    <cellStyle name="Porcentagem 2 2 14" xfId="982" xr:uid="{00000000-0005-0000-0000-00008E040000}"/>
    <cellStyle name="Porcentagem 2 2 15" xfId="983" xr:uid="{00000000-0005-0000-0000-00008F040000}"/>
    <cellStyle name="Porcentagem 2 2 16" xfId="984" xr:uid="{00000000-0005-0000-0000-000090040000}"/>
    <cellStyle name="Porcentagem 2 2 17" xfId="985" xr:uid="{00000000-0005-0000-0000-000091040000}"/>
    <cellStyle name="Porcentagem 2 2 18" xfId="986" xr:uid="{00000000-0005-0000-0000-000092040000}"/>
    <cellStyle name="Porcentagem 2 2 19" xfId="987" xr:uid="{00000000-0005-0000-0000-000093040000}"/>
    <cellStyle name="Porcentagem 2 2 2" xfId="988" xr:uid="{00000000-0005-0000-0000-000094040000}"/>
    <cellStyle name="Porcentagem 2 2 20" xfId="989" xr:uid="{00000000-0005-0000-0000-000095040000}"/>
    <cellStyle name="Porcentagem 2 2 21" xfId="990" xr:uid="{00000000-0005-0000-0000-000096040000}"/>
    <cellStyle name="Porcentagem 2 2 22" xfId="991" xr:uid="{00000000-0005-0000-0000-000097040000}"/>
    <cellStyle name="Porcentagem 2 2 23" xfId="992" xr:uid="{00000000-0005-0000-0000-000098040000}"/>
    <cellStyle name="Porcentagem 2 2 24" xfId="993" xr:uid="{00000000-0005-0000-0000-000099040000}"/>
    <cellStyle name="Porcentagem 2 2 25" xfId="994" xr:uid="{00000000-0005-0000-0000-00009A040000}"/>
    <cellStyle name="Porcentagem 2 2 26" xfId="995" xr:uid="{00000000-0005-0000-0000-00009B040000}"/>
    <cellStyle name="Porcentagem 2 2 27" xfId="996" xr:uid="{00000000-0005-0000-0000-00009C040000}"/>
    <cellStyle name="Porcentagem 2 2 28" xfId="997" xr:uid="{00000000-0005-0000-0000-00009D040000}"/>
    <cellStyle name="Porcentagem 2 2 29" xfId="998" xr:uid="{00000000-0005-0000-0000-00009E040000}"/>
    <cellStyle name="Porcentagem 2 2 3" xfId="999" xr:uid="{00000000-0005-0000-0000-00009F040000}"/>
    <cellStyle name="Porcentagem 2 2 4" xfId="1000" xr:uid="{00000000-0005-0000-0000-0000A0040000}"/>
    <cellStyle name="Porcentagem 2 2 5" xfId="1001" xr:uid="{00000000-0005-0000-0000-0000A1040000}"/>
    <cellStyle name="Porcentagem 2 2 6" xfId="1002" xr:uid="{00000000-0005-0000-0000-0000A2040000}"/>
    <cellStyle name="Porcentagem 2 2 7" xfId="1003" xr:uid="{00000000-0005-0000-0000-0000A3040000}"/>
    <cellStyle name="Porcentagem 2 2 8" xfId="1004" xr:uid="{00000000-0005-0000-0000-0000A4040000}"/>
    <cellStyle name="Porcentagem 2 2 9" xfId="1005" xr:uid="{00000000-0005-0000-0000-0000A5040000}"/>
    <cellStyle name="Porcentagem 2 20" xfId="1006" xr:uid="{00000000-0005-0000-0000-0000A6040000}"/>
    <cellStyle name="Porcentagem 2 21" xfId="1007" xr:uid="{00000000-0005-0000-0000-0000A7040000}"/>
    <cellStyle name="Porcentagem 2 22" xfId="1008" xr:uid="{00000000-0005-0000-0000-0000A8040000}"/>
    <cellStyle name="Porcentagem 2 23" xfId="1009" xr:uid="{00000000-0005-0000-0000-0000A9040000}"/>
    <cellStyle name="Porcentagem 2 24" xfId="1010" xr:uid="{00000000-0005-0000-0000-0000AA040000}"/>
    <cellStyle name="Porcentagem 2 25" xfId="1011" xr:uid="{00000000-0005-0000-0000-0000AB040000}"/>
    <cellStyle name="Porcentagem 2 26" xfId="1012" xr:uid="{00000000-0005-0000-0000-0000AC040000}"/>
    <cellStyle name="Porcentagem 2 27" xfId="1013" xr:uid="{00000000-0005-0000-0000-0000AD040000}"/>
    <cellStyle name="Porcentagem 2 28" xfId="1014" xr:uid="{00000000-0005-0000-0000-0000AE040000}"/>
    <cellStyle name="Porcentagem 2 29" xfId="27" xr:uid="{00000000-0005-0000-0000-0000AF040000}"/>
    <cellStyle name="Porcentagem 2 29 2" xfId="1015" xr:uid="{00000000-0005-0000-0000-0000B0040000}"/>
    <cellStyle name="Porcentagem 2 29 2 2" xfId="1629" xr:uid="{00000000-0005-0000-0000-0000B1040000}"/>
    <cellStyle name="Porcentagem 2 29 2 3" xfId="1387" xr:uid="{00000000-0005-0000-0000-0000B2040000}"/>
    <cellStyle name="Porcentagem 2 29 3" xfId="1569" xr:uid="{00000000-0005-0000-0000-0000B3040000}"/>
    <cellStyle name="Porcentagem 2 29 4" xfId="1327" xr:uid="{00000000-0005-0000-0000-0000B4040000}"/>
    <cellStyle name="Porcentagem 2 3" xfId="1016" xr:uid="{00000000-0005-0000-0000-0000B5040000}"/>
    <cellStyle name="Porcentagem 2 3 2" xfId="1017" xr:uid="{00000000-0005-0000-0000-0000B6040000}"/>
    <cellStyle name="Porcentagem 2 3 3" xfId="1018" xr:uid="{00000000-0005-0000-0000-0000B7040000}"/>
    <cellStyle name="Porcentagem 2 3 4" xfId="1019" xr:uid="{00000000-0005-0000-0000-0000B8040000}"/>
    <cellStyle name="Porcentagem 2 30" xfId="1020" xr:uid="{00000000-0005-0000-0000-0000B9040000}"/>
    <cellStyle name="Porcentagem 2 31" xfId="1021" xr:uid="{00000000-0005-0000-0000-0000BA040000}"/>
    <cellStyle name="Porcentagem 2 32" xfId="1022" xr:uid="{00000000-0005-0000-0000-0000BB040000}"/>
    <cellStyle name="Porcentagem 2 4" xfId="1023" xr:uid="{00000000-0005-0000-0000-0000BC040000}"/>
    <cellStyle name="Porcentagem 2 5" xfId="1024" xr:uid="{00000000-0005-0000-0000-0000BD040000}"/>
    <cellStyle name="Porcentagem 2 6" xfId="1025" xr:uid="{00000000-0005-0000-0000-0000BE040000}"/>
    <cellStyle name="Porcentagem 2 7" xfId="1026" xr:uid="{00000000-0005-0000-0000-0000BF040000}"/>
    <cellStyle name="Porcentagem 2 8" xfId="1027" xr:uid="{00000000-0005-0000-0000-0000C0040000}"/>
    <cellStyle name="Porcentagem 2 9" xfId="1028" xr:uid="{00000000-0005-0000-0000-0000C1040000}"/>
    <cellStyle name="Porcentagem 3" xfId="1029" xr:uid="{00000000-0005-0000-0000-0000C2040000}"/>
    <cellStyle name="Porcentagem 3 2" xfId="1030" xr:uid="{00000000-0005-0000-0000-0000C3040000}"/>
    <cellStyle name="Porcentagem 3 2 2" xfId="1031" xr:uid="{00000000-0005-0000-0000-0000C4040000}"/>
    <cellStyle name="Porcentagem 3 2 3" xfId="1032" xr:uid="{00000000-0005-0000-0000-0000C5040000}"/>
    <cellStyle name="Porcentagem 3 2 4" xfId="1033" xr:uid="{00000000-0005-0000-0000-0000C6040000}"/>
    <cellStyle name="Porcentagem 3 3" xfId="1034" xr:uid="{00000000-0005-0000-0000-0000C7040000}"/>
    <cellStyle name="Porcentagem 3 3 2" xfId="1035" xr:uid="{00000000-0005-0000-0000-0000C8040000}"/>
    <cellStyle name="Porcentagem 3 4" xfId="1036" xr:uid="{00000000-0005-0000-0000-0000C9040000}"/>
    <cellStyle name="Porcentagem 3 4 2" xfId="1037" xr:uid="{00000000-0005-0000-0000-0000CA040000}"/>
    <cellStyle name="Porcentagem 3 5" xfId="1038" xr:uid="{00000000-0005-0000-0000-0000CB040000}"/>
    <cellStyle name="Porcentagem 3 5 2" xfId="1039" xr:uid="{00000000-0005-0000-0000-0000CC040000}"/>
    <cellStyle name="Porcentagem 3 6" xfId="1040" xr:uid="{00000000-0005-0000-0000-0000CD040000}"/>
    <cellStyle name="Porcentagem 3 7" xfId="1041" xr:uid="{00000000-0005-0000-0000-0000CE040000}"/>
    <cellStyle name="Porcentagem 4" xfId="1042" xr:uid="{00000000-0005-0000-0000-0000CF040000}"/>
    <cellStyle name="Porcentagem 4 2" xfId="1043" xr:uid="{00000000-0005-0000-0000-0000D0040000}"/>
    <cellStyle name="Porcentagem 4 3" xfId="1044" xr:uid="{00000000-0005-0000-0000-0000D1040000}"/>
    <cellStyle name="Porcentagem 4 4" xfId="1045" xr:uid="{00000000-0005-0000-0000-0000D2040000}"/>
    <cellStyle name="Porcentagem 4 5" xfId="1046" xr:uid="{00000000-0005-0000-0000-0000D3040000}"/>
    <cellStyle name="Porcentagem 4 6" xfId="1047" xr:uid="{00000000-0005-0000-0000-0000D4040000}"/>
    <cellStyle name="Porcentagem 4 7" xfId="1048" xr:uid="{00000000-0005-0000-0000-0000D5040000}"/>
    <cellStyle name="Porcentagem 4 8" xfId="1049" xr:uid="{00000000-0005-0000-0000-0000D6040000}"/>
    <cellStyle name="Porcentagem 4 9" xfId="1050" xr:uid="{00000000-0005-0000-0000-0000D7040000}"/>
    <cellStyle name="Porcentagem 5" xfId="1051" xr:uid="{00000000-0005-0000-0000-0000D8040000}"/>
    <cellStyle name="Porcentagem 5 2" xfId="1052" xr:uid="{00000000-0005-0000-0000-0000D9040000}"/>
    <cellStyle name="Porcentagem 5 2 2" xfId="1053" xr:uid="{00000000-0005-0000-0000-0000DA040000}"/>
    <cellStyle name="Porcentagem 5 3" xfId="1054" xr:uid="{00000000-0005-0000-0000-0000DB040000}"/>
    <cellStyle name="Porcentagem 5 3 2" xfId="1055" xr:uid="{00000000-0005-0000-0000-0000DC040000}"/>
    <cellStyle name="Porcentagem 5 4" xfId="1056" xr:uid="{00000000-0005-0000-0000-0000DD040000}"/>
    <cellStyle name="Porcentagem 5 4 2" xfId="1057" xr:uid="{00000000-0005-0000-0000-0000DE040000}"/>
    <cellStyle name="Porcentagem 5 5" xfId="1058" xr:uid="{00000000-0005-0000-0000-0000DF040000}"/>
    <cellStyle name="Porcentagem 5 5 2" xfId="1059" xr:uid="{00000000-0005-0000-0000-0000E0040000}"/>
    <cellStyle name="Porcentagem 5 6" xfId="1060" xr:uid="{00000000-0005-0000-0000-0000E1040000}"/>
    <cellStyle name="Porcentagem 5 7" xfId="1061" xr:uid="{00000000-0005-0000-0000-0000E2040000}"/>
    <cellStyle name="Porcentagem 6" xfId="1062" xr:uid="{00000000-0005-0000-0000-0000E3040000}"/>
    <cellStyle name="Porcentagem 6 2" xfId="1063" xr:uid="{00000000-0005-0000-0000-0000E4040000}"/>
    <cellStyle name="Porcentagem 7" xfId="1064" xr:uid="{00000000-0005-0000-0000-0000E5040000}"/>
    <cellStyle name="Porcentagem 8" xfId="1304" xr:uid="{00000000-0005-0000-0000-0000E6040000}"/>
    <cellStyle name="Pos" xfId="1065" xr:uid="{00000000-0005-0000-0000-0000E7040000}"/>
    <cellStyle name="Preis" xfId="1066" xr:uid="{00000000-0005-0000-0000-0000E8040000}"/>
    <cellStyle name="Procent_12041_Pacifico_Defpack_Shipmark_KP" xfId="1067" xr:uid="{00000000-0005-0000-0000-0000E9040000}"/>
    <cellStyle name="Producao" xfId="1068" xr:uid="{00000000-0005-0000-0000-0000EA040000}"/>
    <cellStyle name="Producao 2" xfId="1069" xr:uid="{00000000-0005-0000-0000-0000EB040000}"/>
    <cellStyle name="Prozent0" xfId="1070" xr:uid="{00000000-0005-0000-0000-0000EC040000}"/>
    <cellStyle name="Prozent1" xfId="1071" xr:uid="{00000000-0005-0000-0000-0000ED040000}"/>
    <cellStyle name="Saída 2" xfId="1072" xr:uid="{00000000-0005-0000-0000-0000EE040000}"/>
    <cellStyle name="Saída 2 2" xfId="1073" xr:uid="{00000000-0005-0000-0000-0000EF040000}"/>
    <cellStyle name="Saída 2 3" xfId="1074" xr:uid="{00000000-0005-0000-0000-0000F0040000}"/>
    <cellStyle name="Sep. milhar [0]" xfId="1075" xr:uid="{00000000-0005-0000-0000-0000F1040000}"/>
    <cellStyle name="Separador de m" xfId="1076" xr:uid="{00000000-0005-0000-0000-0000F2040000}"/>
    <cellStyle name="Separador de milhares [0] 2" xfId="1077" xr:uid="{00000000-0005-0000-0000-0000F3040000}"/>
    <cellStyle name="Separador de milhares [0] 2 2" xfId="1078" xr:uid="{00000000-0005-0000-0000-0000F4040000}"/>
    <cellStyle name="Separador de milhares [0] 2 2 2" xfId="1631" xr:uid="{00000000-0005-0000-0000-0000F5040000}"/>
    <cellStyle name="Separador de milhares [0] 2 2 3" xfId="1389" xr:uid="{00000000-0005-0000-0000-0000F6040000}"/>
    <cellStyle name="Separador de milhares [0] 2 3" xfId="1630" xr:uid="{00000000-0005-0000-0000-0000F7040000}"/>
    <cellStyle name="Separador de milhares [0] 2 4" xfId="1388" xr:uid="{00000000-0005-0000-0000-0000F8040000}"/>
    <cellStyle name="Separador de milhares [0] 3" xfId="1079" xr:uid="{00000000-0005-0000-0000-0000F9040000}"/>
    <cellStyle name="Separador de milhares [0] 3 2" xfId="1080" xr:uid="{00000000-0005-0000-0000-0000FA040000}"/>
    <cellStyle name="Separador de milhares [0] 3 2 2" xfId="1633" xr:uid="{00000000-0005-0000-0000-0000FB040000}"/>
    <cellStyle name="Separador de milhares [0] 3 2 3" xfId="1391" xr:uid="{00000000-0005-0000-0000-0000FC040000}"/>
    <cellStyle name="Separador de milhares [0] 3 3" xfId="1632" xr:uid="{00000000-0005-0000-0000-0000FD040000}"/>
    <cellStyle name="Separador de milhares [0] 3 4" xfId="1390" xr:uid="{00000000-0005-0000-0000-0000FE040000}"/>
    <cellStyle name="Separador de milhares 10 2 2 2" xfId="1298" xr:uid="{00000000-0005-0000-0000-0000FF040000}"/>
    <cellStyle name="Separador de milhares 10 2 2 2 2" xfId="1785" xr:uid="{00000000-0005-0000-0000-000000050000}"/>
    <cellStyle name="Separador de milhares 10 2 2 2 3" xfId="1543" xr:uid="{00000000-0005-0000-0000-000001050000}"/>
    <cellStyle name="Separador de milhares 11" xfId="1081" xr:uid="{00000000-0005-0000-0000-000002050000}"/>
    <cellStyle name="Separador de milhares 11 2" xfId="1634" xr:uid="{00000000-0005-0000-0000-000003050000}"/>
    <cellStyle name="Separador de milhares 11 3" xfId="1392" xr:uid="{00000000-0005-0000-0000-000004050000}"/>
    <cellStyle name="Separador de milhares 2" xfId="1082" xr:uid="{00000000-0005-0000-0000-000005050000}"/>
    <cellStyle name="Separador de milhares 2 10" xfId="1083" xr:uid="{00000000-0005-0000-0000-000006050000}"/>
    <cellStyle name="Separador de milhares 2 10 2" xfId="1299" xr:uid="{00000000-0005-0000-0000-000007050000}"/>
    <cellStyle name="Separador de milhares 2 10 2 2" xfId="1786" xr:uid="{00000000-0005-0000-0000-000008050000}"/>
    <cellStyle name="Separador de milhares 2 10 2 3" xfId="1544" xr:uid="{00000000-0005-0000-0000-000009050000}"/>
    <cellStyle name="Separador de milhares 2 10 3" xfId="1636" xr:uid="{00000000-0005-0000-0000-00000A050000}"/>
    <cellStyle name="Separador de milhares 2 10 4" xfId="1394" xr:uid="{00000000-0005-0000-0000-00000B050000}"/>
    <cellStyle name="Separador de milhares 2 11" xfId="1084" xr:uid="{00000000-0005-0000-0000-00000C050000}"/>
    <cellStyle name="Separador de milhares 2 11 2" xfId="1637" xr:uid="{00000000-0005-0000-0000-00000D050000}"/>
    <cellStyle name="Separador de milhares 2 11 3" xfId="1395" xr:uid="{00000000-0005-0000-0000-00000E050000}"/>
    <cellStyle name="Separador de milhares 2 12" xfId="1085" xr:uid="{00000000-0005-0000-0000-00000F050000}"/>
    <cellStyle name="Separador de milhares 2 12 2" xfId="1638" xr:uid="{00000000-0005-0000-0000-000010050000}"/>
    <cellStyle name="Separador de milhares 2 12 3" xfId="1396" xr:uid="{00000000-0005-0000-0000-000011050000}"/>
    <cellStyle name="Separador de milhares 2 13" xfId="1086" xr:uid="{00000000-0005-0000-0000-000012050000}"/>
    <cellStyle name="Separador de milhares 2 13 2" xfId="1639" xr:uid="{00000000-0005-0000-0000-000013050000}"/>
    <cellStyle name="Separador de milhares 2 13 3" xfId="1397" xr:uid="{00000000-0005-0000-0000-000014050000}"/>
    <cellStyle name="Separador de milhares 2 14" xfId="1087" xr:uid="{00000000-0005-0000-0000-000015050000}"/>
    <cellStyle name="Separador de milhares 2 14 2" xfId="1640" xr:uid="{00000000-0005-0000-0000-000016050000}"/>
    <cellStyle name="Separador de milhares 2 14 3" xfId="1398" xr:uid="{00000000-0005-0000-0000-000017050000}"/>
    <cellStyle name="Separador de milhares 2 15" xfId="1088" xr:uid="{00000000-0005-0000-0000-000018050000}"/>
    <cellStyle name="Separador de milhares 2 15 2" xfId="1641" xr:uid="{00000000-0005-0000-0000-000019050000}"/>
    <cellStyle name="Separador de milhares 2 15 3" xfId="1399" xr:uid="{00000000-0005-0000-0000-00001A050000}"/>
    <cellStyle name="Separador de milhares 2 16" xfId="1089" xr:uid="{00000000-0005-0000-0000-00001B050000}"/>
    <cellStyle name="Separador de milhares 2 16 2" xfId="1642" xr:uid="{00000000-0005-0000-0000-00001C050000}"/>
    <cellStyle name="Separador de milhares 2 16 3" xfId="1400" xr:uid="{00000000-0005-0000-0000-00001D050000}"/>
    <cellStyle name="Separador de milhares 2 17" xfId="1090" xr:uid="{00000000-0005-0000-0000-00001E050000}"/>
    <cellStyle name="Separador de milhares 2 17 2" xfId="1643" xr:uid="{00000000-0005-0000-0000-00001F050000}"/>
    <cellStyle name="Separador de milhares 2 17 3" xfId="1401" xr:uid="{00000000-0005-0000-0000-000020050000}"/>
    <cellStyle name="Separador de milhares 2 18" xfId="1091" xr:uid="{00000000-0005-0000-0000-000021050000}"/>
    <cellStyle name="Separador de milhares 2 18 2" xfId="1644" xr:uid="{00000000-0005-0000-0000-000022050000}"/>
    <cellStyle name="Separador de milhares 2 18 3" xfId="1402" xr:uid="{00000000-0005-0000-0000-000023050000}"/>
    <cellStyle name="Separador de milhares 2 19" xfId="1092" xr:uid="{00000000-0005-0000-0000-000024050000}"/>
    <cellStyle name="Separador de milhares 2 19 2" xfId="1645" xr:uid="{00000000-0005-0000-0000-000025050000}"/>
    <cellStyle name="Separador de milhares 2 19 3" xfId="1403" xr:uid="{00000000-0005-0000-0000-000026050000}"/>
    <cellStyle name="Separador de milhares 2 2" xfId="1093" xr:uid="{00000000-0005-0000-0000-000027050000}"/>
    <cellStyle name="Separador de milhares 2 2 10" xfId="1094" xr:uid="{00000000-0005-0000-0000-000028050000}"/>
    <cellStyle name="Separador de milhares 2 2 10 2" xfId="1647" xr:uid="{00000000-0005-0000-0000-000029050000}"/>
    <cellStyle name="Separador de milhares 2 2 10 3" xfId="1405" xr:uid="{00000000-0005-0000-0000-00002A050000}"/>
    <cellStyle name="Separador de milhares 2 2 11" xfId="1095" xr:uid="{00000000-0005-0000-0000-00002B050000}"/>
    <cellStyle name="Separador de milhares 2 2 11 2" xfId="1648" xr:uid="{00000000-0005-0000-0000-00002C050000}"/>
    <cellStyle name="Separador de milhares 2 2 11 3" xfId="1406" xr:uid="{00000000-0005-0000-0000-00002D050000}"/>
    <cellStyle name="Separador de milhares 2 2 12" xfId="1096" xr:uid="{00000000-0005-0000-0000-00002E050000}"/>
    <cellStyle name="Separador de milhares 2 2 12 2" xfId="1649" xr:uid="{00000000-0005-0000-0000-00002F050000}"/>
    <cellStyle name="Separador de milhares 2 2 12 3" xfId="1407" xr:uid="{00000000-0005-0000-0000-000030050000}"/>
    <cellStyle name="Separador de milhares 2 2 13" xfId="1097" xr:uid="{00000000-0005-0000-0000-000031050000}"/>
    <cellStyle name="Separador de milhares 2 2 13 2" xfId="1650" xr:uid="{00000000-0005-0000-0000-000032050000}"/>
    <cellStyle name="Separador de milhares 2 2 13 3" xfId="1408" xr:uid="{00000000-0005-0000-0000-000033050000}"/>
    <cellStyle name="Separador de milhares 2 2 14" xfId="1098" xr:uid="{00000000-0005-0000-0000-000034050000}"/>
    <cellStyle name="Separador de milhares 2 2 14 2" xfId="1651" xr:uid="{00000000-0005-0000-0000-000035050000}"/>
    <cellStyle name="Separador de milhares 2 2 14 3" xfId="1409" xr:uid="{00000000-0005-0000-0000-000036050000}"/>
    <cellStyle name="Separador de milhares 2 2 15" xfId="1099" xr:uid="{00000000-0005-0000-0000-000037050000}"/>
    <cellStyle name="Separador de milhares 2 2 15 2" xfId="1652" xr:uid="{00000000-0005-0000-0000-000038050000}"/>
    <cellStyle name="Separador de milhares 2 2 15 3" xfId="1410" xr:uid="{00000000-0005-0000-0000-000039050000}"/>
    <cellStyle name="Separador de milhares 2 2 16" xfId="1100" xr:uid="{00000000-0005-0000-0000-00003A050000}"/>
    <cellStyle name="Separador de milhares 2 2 16 2" xfId="1653" xr:uid="{00000000-0005-0000-0000-00003B050000}"/>
    <cellStyle name="Separador de milhares 2 2 16 3" xfId="1411" xr:uid="{00000000-0005-0000-0000-00003C050000}"/>
    <cellStyle name="Separador de milhares 2 2 17" xfId="1101" xr:uid="{00000000-0005-0000-0000-00003D050000}"/>
    <cellStyle name="Separador de milhares 2 2 17 2" xfId="1654" xr:uid="{00000000-0005-0000-0000-00003E050000}"/>
    <cellStyle name="Separador de milhares 2 2 17 3" xfId="1412" xr:uid="{00000000-0005-0000-0000-00003F050000}"/>
    <cellStyle name="Separador de milhares 2 2 18" xfId="1102" xr:uid="{00000000-0005-0000-0000-000040050000}"/>
    <cellStyle name="Separador de milhares 2 2 18 2" xfId="1655" xr:uid="{00000000-0005-0000-0000-000041050000}"/>
    <cellStyle name="Separador de milhares 2 2 18 3" xfId="1413" xr:uid="{00000000-0005-0000-0000-000042050000}"/>
    <cellStyle name="Separador de milhares 2 2 19" xfId="1103" xr:uid="{00000000-0005-0000-0000-000043050000}"/>
    <cellStyle name="Separador de milhares 2 2 19 2" xfId="1656" xr:uid="{00000000-0005-0000-0000-000044050000}"/>
    <cellStyle name="Separador de milhares 2 2 19 3" xfId="1414" xr:uid="{00000000-0005-0000-0000-000045050000}"/>
    <cellStyle name="Separador de milhares 2 2 2" xfId="1104" xr:uid="{00000000-0005-0000-0000-000046050000}"/>
    <cellStyle name="Separador de milhares 2 2 2 2" xfId="1657" xr:uid="{00000000-0005-0000-0000-000047050000}"/>
    <cellStyle name="Separador de milhares 2 2 2 3" xfId="1415" xr:uid="{00000000-0005-0000-0000-000048050000}"/>
    <cellStyle name="Separador de milhares 2 2 20" xfId="1105" xr:uid="{00000000-0005-0000-0000-000049050000}"/>
    <cellStyle name="Separador de milhares 2 2 20 2" xfId="1658" xr:uid="{00000000-0005-0000-0000-00004A050000}"/>
    <cellStyle name="Separador de milhares 2 2 20 3" xfId="1416" xr:uid="{00000000-0005-0000-0000-00004B050000}"/>
    <cellStyle name="Separador de milhares 2 2 21" xfId="1106" xr:uid="{00000000-0005-0000-0000-00004C050000}"/>
    <cellStyle name="Separador de milhares 2 2 21 2" xfId="1659" xr:uid="{00000000-0005-0000-0000-00004D050000}"/>
    <cellStyle name="Separador de milhares 2 2 21 3" xfId="1417" xr:uid="{00000000-0005-0000-0000-00004E050000}"/>
    <cellStyle name="Separador de milhares 2 2 22" xfId="1107" xr:uid="{00000000-0005-0000-0000-00004F050000}"/>
    <cellStyle name="Separador de milhares 2 2 22 2" xfId="1660" xr:uid="{00000000-0005-0000-0000-000050050000}"/>
    <cellStyle name="Separador de milhares 2 2 22 3" xfId="1418" xr:uid="{00000000-0005-0000-0000-000051050000}"/>
    <cellStyle name="Separador de milhares 2 2 23" xfId="1108" xr:uid="{00000000-0005-0000-0000-000052050000}"/>
    <cellStyle name="Separador de milhares 2 2 23 2" xfId="1661" xr:uid="{00000000-0005-0000-0000-000053050000}"/>
    <cellStyle name="Separador de milhares 2 2 23 3" xfId="1419" xr:uid="{00000000-0005-0000-0000-000054050000}"/>
    <cellStyle name="Separador de milhares 2 2 24" xfId="1109" xr:uid="{00000000-0005-0000-0000-000055050000}"/>
    <cellStyle name="Separador de milhares 2 2 24 2" xfId="1662" xr:uid="{00000000-0005-0000-0000-000056050000}"/>
    <cellStyle name="Separador de milhares 2 2 24 3" xfId="1420" xr:uid="{00000000-0005-0000-0000-000057050000}"/>
    <cellStyle name="Separador de milhares 2 2 25" xfId="1110" xr:uid="{00000000-0005-0000-0000-000058050000}"/>
    <cellStyle name="Separador de milhares 2 2 25 2" xfId="1663" xr:uid="{00000000-0005-0000-0000-000059050000}"/>
    <cellStyle name="Separador de milhares 2 2 25 3" xfId="1421" xr:uid="{00000000-0005-0000-0000-00005A050000}"/>
    <cellStyle name="Separador de milhares 2 2 26" xfId="1111" xr:uid="{00000000-0005-0000-0000-00005B050000}"/>
    <cellStyle name="Separador de milhares 2 2 26 2" xfId="1664" xr:uid="{00000000-0005-0000-0000-00005C050000}"/>
    <cellStyle name="Separador de milhares 2 2 26 3" xfId="1422" xr:uid="{00000000-0005-0000-0000-00005D050000}"/>
    <cellStyle name="Separador de milhares 2 2 27" xfId="1112" xr:uid="{00000000-0005-0000-0000-00005E050000}"/>
    <cellStyle name="Separador de milhares 2 2 27 2" xfId="1665" xr:uid="{00000000-0005-0000-0000-00005F050000}"/>
    <cellStyle name="Separador de milhares 2 2 27 3" xfId="1423" xr:uid="{00000000-0005-0000-0000-000060050000}"/>
    <cellStyle name="Separador de milhares 2 2 28" xfId="1113" xr:uid="{00000000-0005-0000-0000-000061050000}"/>
    <cellStyle name="Separador de milhares 2 2 28 2" xfId="1666" xr:uid="{00000000-0005-0000-0000-000062050000}"/>
    <cellStyle name="Separador de milhares 2 2 28 3" xfId="1424" xr:uid="{00000000-0005-0000-0000-000063050000}"/>
    <cellStyle name="Separador de milhares 2 2 29" xfId="1114" xr:uid="{00000000-0005-0000-0000-000064050000}"/>
    <cellStyle name="Separador de milhares 2 2 29 2" xfId="1667" xr:uid="{00000000-0005-0000-0000-000065050000}"/>
    <cellStyle name="Separador de milhares 2 2 29 3" xfId="1425" xr:uid="{00000000-0005-0000-0000-000066050000}"/>
    <cellStyle name="Separador de milhares 2 2 3" xfId="1115" xr:uid="{00000000-0005-0000-0000-000067050000}"/>
    <cellStyle name="Separador de milhares 2 2 3 2" xfId="1668" xr:uid="{00000000-0005-0000-0000-000068050000}"/>
    <cellStyle name="Separador de milhares 2 2 3 3" xfId="1426" xr:uid="{00000000-0005-0000-0000-000069050000}"/>
    <cellStyle name="Separador de milhares 2 2 30" xfId="1646" xr:uid="{00000000-0005-0000-0000-00006A050000}"/>
    <cellStyle name="Separador de milhares 2 2 31" xfId="1404" xr:uid="{00000000-0005-0000-0000-00006B050000}"/>
    <cellStyle name="Separador de milhares 2 2 4" xfId="1116" xr:uid="{00000000-0005-0000-0000-00006C050000}"/>
    <cellStyle name="Separador de milhares 2 2 4 2" xfId="1669" xr:uid="{00000000-0005-0000-0000-00006D050000}"/>
    <cellStyle name="Separador de milhares 2 2 4 3" xfId="1427" xr:uid="{00000000-0005-0000-0000-00006E050000}"/>
    <cellStyle name="Separador de milhares 2 2 5" xfId="1117" xr:uid="{00000000-0005-0000-0000-00006F050000}"/>
    <cellStyle name="Separador de milhares 2 2 5 2" xfId="1670" xr:uid="{00000000-0005-0000-0000-000070050000}"/>
    <cellStyle name="Separador de milhares 2 2 5 3" xfId="1428" xr:uid="{00000000-0005-0000-0000-000071050000}"/>
    <cellStyle name="Separador de milhares 2 2 6" xfId="1118" xr:uid="{00000000-0005-0000-0000-000072050000}"/>
    <cellStyle name="Separador de milhares 2 2 6 2" xfId="1671" xr:uid="{00000000-0005-0000-0000-000073050000}"/>
    <cellStyle name="Separador de milhares 2 2 6 3" xfId="1429" xr:uid="{00000000-0005-0000-0000-000074050000}"/>
    <cellStyle name="Separador de milhares 2 2 7" xfId="1119" xr:uid="{00000000-0005-0000-0000-000075050000}"/>
    <cellStyle name="Separador de milhares 2 2 7 2" xfId="1672" xr:uid="{00000000-0005-0000-0000-000076050000}"/>
    <cellStyle name="Separador de milhares 2 2 7 3" xfId="1430" xr:uid="{00000000-0005-0000-0000-000077050000}"/>
    <cellStyle name="Separador de milhares 2 2 8" xfId="1120" xr:uid="{00000000-0005-0000-0000-000078050000}"/>
    <cellStyle name="Separador de milhares 2 2 8 2" xfId="1673" xr:uid="{00000000-0005-0000-0000-000079050000}"/>
    <cellStyle name="Separador de milhares 2 2 8 3" xfId="1431" xr:uid="{00000000-0005-0000-0000-00007A050000}"/>
    <cellStyle name="Separador de milhares 2 2 9" xfId="1121" xr:uid="{00000000-0005-0000-0000-00007B050000}"/>
    <cellStyle name="Separador de milhares 2 2 9 2" xfId="1674" xr:uid="{00000000-0005-0000-0000-00007C050000}"/>
    <cellStyle name="Separador de milhares 2 2 9 3" xfId="1432" xr:uid="{00000000-0005-0000-0000-00007D050000}"/>
    <cellStyle name="Separador de milhares 2 20" xfId="1122" xr:uid="{00000000-0005-0000-0000-00007E050000}"/>
    <cellStyle name="Separador de milhares 2 20 2" xfId="1675" xr:uid="{00000000-0005-0000-0000-00007F050000}"/>
    <cellStyle name="Separador de milhares 2 20 3" xfId="1433" xr:uid="{00000000-0005-0000-0000-000080050000}"/>
    <cellStyle name="Separador de milhares 2 21" xfId="1123" xr:uid="{00000000-0005-0000-0000-000081050000}"/>
    <cellStyle name="Separador de milhares 2 21 2" xfId="1676" xr:uid="{00000000-0005-0000-0000-000082050000}"/>
    <cellStyle name="Separador de milhares 2 21 3" xfId="1434" xr:uid="{00000000-0005-0000-0000-000083050000}"/>
    <cellStyle name="Separador de milhares 2 22" xfId="1124" xr:uid="{00000000-0005-0000-0000-000084050000}"/>
    <cellStyle name="Separador de milhares 2 22 2" xfId="1677" xr:uid="{00000000-0005-0000-0000-000085050000}"/>
    <cellStyle name="Separador de milhares 2 22 3" xfId="1435" xr:uid="{00000000-0005-0000-0000-000086050000}"/>
    <cellStyle name="Separador de milhares 2 23" xfId="1125" xr:uid="{00000000-0005-0000-0000-000087050000}"/>
    <cellStyle name="Separador de milhares 2 23 2" xfId="1678" xr:uid="{00000000-0005-0000-0000-000088050000}"/>
    <cellStyle name="Separador de milhares 2 23 3" xfId="1436" xr:uid="{00000000-0005-0000-0000-000089050000}"/>
    <cellStyle name="Separador de milhares 2 24" xfId="1126" xr:uid="{00000000-0005-0000-0000-00008A050000}"/>
    <cellStyle name="Separador de milhares 2 24 2" xfId="1679" xr:uid="{00000000-0005-0000-0000-00008B050000}"/>
    <cellStyle name="Separador de milhares 2 24 3" xfId="1437" xr:uid="{00000000-0005-0000-0000-00008C050000}"/>
    <cellStyle name="Separador de milhares 2 25" xfId="1127" xr:uid="{00000000-0005-0000-0000-00008D050000}"/>
    <cellStyle name="Separador de milhares 2 25 2" xfId="1680" xr:uid="{00000000-0005-0000-0000-00008E050000}"/>
    <cellStyle name="Separador de milhares 2 25 3" xfId="1438" xr:uid="{00000000-0005-0000-0000-00008F050000}"/>
    <cellStyle name="Separador de milhares 2 26" xfId="1128" xr:uid="{00000000-0005-0000-0000-000090050000}"/>
    <cellStyle name="Separador de milhares 2 26 2" xfId="1681" xr:uid="{00000000-0005-0000-0000-000091050000}"/>
    <cellStyle name="Separador de milhares 2 26 3" xfId="1439" xr:uid="{00000000-0005-0000-0000-000092050000}"/>
    <cellStyle name="Separador de milhares 2 27" xfId="1129" xr:uid="{00000000-0005-0000-0000-000093050000}"/>
    <cellStyle name="Separador de milhares 2 27 2" xfId="1682" xr:uid="{00000000-0005-0000-0000-000094050000}"/>
    <cellStyle name="Separador de milhares 2 27 3" xfId="1440" xr:uid="{00000000-0005-0000-0000-000095050000}"/>
    <cellStyle name="Separador de milhares 2 28" xfId="1130" xr:uid="{00000000-0005-0000-0000-000096050000}"/>
    <cellStyle name="Separador de milhares 2 28 2" xfId="1683" xr:uid="{00000000-0005-0000-0000-000097050000}"/>
    <cellStyle name="Separador de milhares 2 28 3" xfId="1441" xr:uid="{00000000-0005-0000-0000-000098050000}"/>
    <cellStyle name="Separador de milhares 2 29" xfId="1131" xr:uid="{00000000-0005-0000-0000-000099050000}"/>
    <cellStyle name="Separador de milhares 2 29 2" xfId="1684" xr:uid="{00000000-0005-0000-0000-00009A050000}"/>
    <cellStyle name="Separador de milhares 2 29 3" xfId="1442" xr:uid="{00000000-0005-0000-0000-00009B050000}"/>
    <cellStyle name="Separador de milhares 2 3" xfId="1132" xr:uid="{00000000-0005-0000-0000-00009C050000}"/>
    <cellStyle name="Separador de milhares 2 3 2" xfId="1133" xr:uid="{00000000-0005-0000-0000-00009D050000}"/>
    <cellStyle name="Separador de milhares 2 3 3" xfId="1685" xr:uid="{00000000-0005-0000-0000-00009E050000}"/>
    <cellStyle name="Separador de milhares 2 3 4" xfId="1443" xr:uid="{00000000-0005-0000-0000-00009F050000}"/>
    <cellStyle name="Separador de milhares 2 30" xfId="1134" xr:uid="{00000000-0005-0000-0000-0000A0050000}"/>
    <cellStyle name="Separador de milhares 2 30 2" xfId="1686" xr:uid="{00000000-0005-0000-0000-0000A1050000}"/>
    <cellStyle name="Separador de milhares 2 30 3" xfId="1444" xr:uid="{00000000-0005-0000-0000-0000A2050000}"/>
    <cellStyle name="Separador de milhares 2 31" xfId="1635" xr:uid="{00000000-0005-0000-0000-0000A3050000}"/>
    <cellStyle name="Separador de milhares 2 32" xfId="1393" xr:uid="{00000000-0005-0000-0000-0000A4050000}"/>
    <cellStyle name="Separador de milhares 2 4" xfId="1135" xr:uid="{00000000-0005-0000-0000-0000A5050000}"/>
    <cellStyle name="Separador de milhares 2 4 2" xfId="1136" xr:uid="{00000000-0005-0000-0000-0000A6050000}"/>
    <cellStyle name="Separador de milhares 2 4 2 2" xfId="1687" xr:uid="{00000000-0005-0000-0000-0000A7050000}"/>
    <cellStyle name="Separador de milhares 2 4 2 3" xfId="1445" xr:uid="{00000000-0005-0000-0000-0000A8050000}"/>
    <cellStyle name="Separador de milhares 2 5" xfId="1137" xr:uid="{00000000-0005-0000-0000-0000A9050000}"/>
    <cellStyle name="Separador de milhares 2 5 2" xfId="1688" xr:uid="{00000000-0005-0000-0000-0000AA050000}"/>
    <cellStyle name="Separador de milhares 2 5 3" xfId="1446" xr:uid="{00000000-0005-0000-0000-0000AB050000}"/>
    <cellStyle name="Separador de milhares 2 6" xfId="1138" xr:uid="{00000000-0005-0000-0000-0000AC050000}"/>
    <cellStyle name="Separador de milhares 2 6 2" xfId="1689" xr:uid="{00000000-0005-0000-0000-0000AD050000}"/>
    <cellStyle name="Separador de milhares 2 6 3" xfId="1447" xr:uid="{00000000-0005-0000-0000-0000AE050000}"/>
    <cellStyle name="Separador de milhares 2 7" xfId="1139" xr:uid="{00000000-0005-0000-0000-0000AF050000}"/>
    <cellStyle name="Separador de milhares 2 7 2" xfId="1690" xr:uid="{00000000-0005-0000-0000-0000B0050000}"/>
    <cellStyle name="Separador de milhares 2 7 3" xfId="1448" xr:uid="{00000000-0005-0000-0000-0000B1050000}"/>
    <cellStyle name="Separador de milhares 2 8" xfId="1140" xr:uid="{00000000-0005-0000-0000-0000B2050000}"/>
    <cellStyle name="Separador de milhares 2 8 2" xfId="1691" xr:uid="{00000000-0005-0000-0000-0000B3050000}"/>
    <cellStyle name="Separador de milhares 2 8 3" xfId="1449" xr:uid="{00000000-0005-0000-0000-0000B4050000}"/>
    <cellStyle name="Separador de milhares 2 9" xfId="1141" xr:uid="{00000000-0005-0000-0000-0000B5050000}"/>
    <cellStyle name="Separador de milhares 2 9 2" xfId="1692" xr:uid="{00000000-0005-0000-0000-0000B6050000}"/>
    <cellStyle name="Separador de milhares 2 9 3" xfId="1450" xr:uid="{00000000-0005-0000-0000-0000B7050000}"/>
    <cellStyle name="Separador de milhares 2_10112_T2_Histograma_de_Mão_de_Obra_Direta_e_Indireta_MIP rev1" xfId="1142" xr:uid="{00000000-0005-0000-0000-0000B8050000}"/>
    <cellStyle name="Separador de milhares 3" xfId="1143" xr:uid="{00000000-0005-0000-0000-0000B9050000}"/>
    <cellStyle name="Separador de milhares 3 10" xfId="1144" xr:uid="{00000000-0005-0000-0000-0000BA050000}"/>
    <cellStyle name="Separador de milhares 3 10 2" xfId="1694" xr:uid="{00000000-0005-0000-0000-0000BB050000}"/>
    <cellStyle name="Separador de milhares 3 10 3" xfId="1452" xr:uid="{00000000-0005-0000-0000-0000BC050000}"/>
    <cellStyle name="Separador de milhares 3 11" xfId="1145" xr:uid="{00000000-0005-0000-0000-0000BD050000}"/>
    <cellStyle name="Separador de milhares 3 11 2" xfId="1695" xr:uid="{00000000-0005-0000-0000-0000BE050000}"/>
    <cellStyle name="Separador de milhares 3 11 3" xfId="1453" xr:uid="{00000000-0005-0000-0000-0000BF050000}"/>
    <cellStyle name="Separador de milhares 3 12" xfId="1146" xr:uid="{00000000-0005-0000-0000-0000C0050000}"/>
    <cellStyle name="Separador de milhares 3 12 2" xfId="1696" xr:uid="{00000000-0005-0000-0000-0000C1050000}"/>
    <cellStyle name="Separador de milhares 3 12 3" xfId="1454" xr:uid="{00000000-0005-0000-0000-0000C2050000}"/>
    <cellStyle name="Separador de milhares 3 13" xfId="1147" xr:uid="{00000000-0005-0000-0000-0000C3050000}"/>
    <cellStyle name="Separador de milhares 3 13 2" xfId="1697" xr:uid="{00000000-0005-0000-0000-0000C4050000}"/>
    <cellStyle name="Separador de milhares 3 13 3" xfId="1455" xr:uid="{00000000-0005-0000-0000-0000C5050000}"/>
    <cellStyle name="Separador de milhares 3 14" xfId="1148" xr:uid="{00000000-0005-0000-0000-0000C6050000}"/>
    <cellStyle name="Separador de milhares 3 14 2" xfId="1698" xr:uid="{00000000-0005-0000-0000-0000C7050000}"/>
    <cellStyle name="Separador de milhares 3 14 3" xfId="1456" xr:uid="{00000000-0005-0000-0000-0000C8050000}"/>
    <cellStyle name="Separador de milhares 3 15" xfId="1149" xr:uid="{00000000-0005-0000-0000-0000C9050000}"/>
    <cellStyle name="Separador de milhares 3 15 2" xfId="1699" xr:uid="{00000000-0005-0000-0000-0000CA050000}"/>
    <cellStyle name="Separador de milhares 3 15 3" xfId="1457" xr:uid="{00000000-0005-0000-0000-0000CB050000}"/>
    <cellStyle name="Separador de milhares 3 16" xfId="1150" xr:uid="{00000000-0005-0000-0000-0000CC050000}"/>
    <cellStyle name="Separador de milhares 3 16 2" xfId="1700" xr:uid="{00000000-0005-0000-0000-0000CD050000}"/>
    <cellStyle name="Separador de milhares 3 16 3" xfId="1458" xr:uid="{00000000-0005-0000-0000-0000CE050000}"/>
    <cellStyle name="Separador de milhares 3 17" xfId="1151" xr:uid="{00000000-0005-0000-0000-0000CF050000}"/>
    <cellStyle name="Separador de milhares 3 17 2" xfId="1701" xr:uid="{00000000-0005-0000-0000-0000D0050000}"/>
    <cellStyle name="Separador de milhares 3 17 3" xfId="1459" xr:uid="{00000000-0005-0000-0000-0000D1050000}"/>
    <cellStyle name="Separador de milhares 3 18" xfId="1152" xr:uid="{00000000-0005-0000-0000-0000D2050000}"/>
    <cellStyle name="Separador de milhares 3 18 2" xfId="1702" xr:uid="{00000000-0005-0000-0000-0000D3050000}"/>
    <cellStyle name="Separador de milhares 3 18 3" xfId="1460" xr:uid="{00000000-0005-0000-0000-0000D4050000}"/>
    <cellStyle name="Separador de milhares 3 19" xfId="1153" xr:uid="{00000000-0005-0000-0000-0000D5050000}"/>
    <cellStyle name="Separador de milhares 3 19 2" xfId="1703" xr:uid="{00000000-0005-0000-0000-0000D6050000}"/>
    <cellStyle name="Separador de milhares 3 19 3" xfId="1461" xr:uid="{00000000-0005-0000-0000-0000D7050000}"/>
    <cellStyle name="Separador de milhares 3 2" xfId="1154" xr:uid="{00000000-0005-0000-0000-0000D8050000}"/>
    <cellStyle name="Separador de milhares 3 2 2" xfId="1704" xr:uid="{00000000-0005-0000-0000-0000D9050000}"/>
    <cellStyle name="Separador de milhares 3 2 3" xfId="1462" xr:uid="{00000000-0005-0000-0000-0000DA050000}"/>
    <cellStyle name="Separador de milhares 3 20" xfId="1155" xr:uid="{00000000-0005-0000-0000-0000DB050000}"/>
    <cellStyle name="Separador de milhares 3 20 2" xfId="1705" xr:uid="{00000000-0005-0000-0000-0000DC050000}"/>
    <cellStyle name="Separador de milhares 3 20 3" xfId="1463" xr:uid="{00000000-0005-0000-0000-0000DD050000}"/>
    <cellStyle name="Separador de milhares 3 21" xfId="1156" xr:uid="{00000000-0005-0000-0000-0000DE050000}"/>
    <cellStyle name="Separador de milhares 3 21 2" xfId="1706" xr:uid="{00000000-0005-0000-0000-0000DF050000}"/>
    <cellStyle name="Separador de milhares 3 21 3" xfId="1464" xr:uid="{00000000-0005-0000-0000-0000E0050000}"/>
    <cellStyle name="Separador de milhares 3 22" xfId="1157" xr:uid="{00000000-0005-0000-0000-0000E1050000}"/>
    <cellStyle name="Separador de milhares 3 22 2" xfId="1707" xr:uid="{00000000-0005-0000-0000-0000E2050000}"/>
    <cellStyle name="Separador de milhares 3 22 3" xfId="1465" xr:uid="{00000000-0005-0000-0000-0000E3050000}"/>
    <cellStyle name="Separador de milhares 3 23" xfId="1158" xr:uid="{00000000-0005-0000-0000-0000E4050000}"/>
    <cellStyle name="Separador de milhares 3 23 2" xfId="1708" xr:uid="{00000000-0005-0000-0000-0000E5050000}"/>
    <cellStyle name="Separador de milhares 3 23 3" xfId="1466" xr:uid="{00000000-0005-0000-0000-0000E6050000}"/>
    <cellStyle name="Separador de milhares 3 24" xfId="1159" xr:uid="{00000000-0005-0000-0000-0000E7050000}"/>
    <cellStyle name="Separador de milhares 3 24 2" xfId="1709" xr:uid="{00000000-0005-0000-0000-0000E8050000}"/>
    <cellStyle name="Separador de milhares 3 24 3" xfId="1467" xr:uid="{00000000-0005-0000-0000-0000E9050000}"/>
    <cellStyle name="Separador de milhares 3 25" xfId="1160" xr:uid="{00000000-0005-0000-0000-0000EA050000}"/>
    <cellStyle name="Separador de milhares 3 25 2" xfId="1710" xr:uid="{00000000-0005-0000-0000-0000EB050000}"/>
    <cellStyle name="Separador de milhares 3 25 3" xfId="1468" xr:uid="{00000000-0005-0000-0000-0000EC050000}"/>
    <cellStyle name="Separador de milhares 3 26" xfId="1161" xr:uid="{00000000-0005-0000-0000-0000ED050000}"/>
    <cellStyle name="Separador de milhares 3 26 2" xfId="1711" xr:uid="{00000000-0005-0000-0000-0000EE050000}"/>
    <cellStyle name="Separador de milhares 3 26 3" xfId="1469" xr:uid="{00000000-0005-0000-0000-0000EF050000}"/>
    <cellStyle name="Separador de milhares 3 27" xfId="1162" xr:uid="{00000000-0005-0000-0000-0000F0050000}"/>
    <cellStyle name="Separador de milhares 3 27 2" xfId="1712" xr:uid="{00000000-0005-0000-0000-0000F1050000}"/>
    <cellStyle name="Separador de milhares 3 27 3" xfId="1470" xr:uid="{00000000-0005-0000-0000-0000F2050000}"/>
    <cellStyle name="Separador de milhares 3 28" xfId="1163" xr:uid="{00000000-0005-0000-0000-0000F3050000}"/>
    <cellStyle name="Separador de milhares 3 28 2" xfId="1713" xr:uid="{00000000-0005-0000-0000-0000F4050000}"/>
    <cellStyle name="Separador de milhares 3 28 3" xfId="1471" xr:uid="{00000000-0005-0000-0000-0000F5050000}"/>
    <cellStyle name="Separador de milhares 3 29" xfId="1164" xr:uid="{00000000-0005-0000-0000-0000F6050000}"/>
    <cellStyle name="Separador de milhares 3 29 2" xfId="1714" xr:uid="{00000000-0005-0000-0000-0000F7050000}"/>
    <cellStyle name="Separador de milhares 3 29 3" xfId="1472" xr:uid="{00000000-0005-0000-0000-0000F8050000}"/>
    <cellStyle name="Separador de milhares 3 3" xfId="1165" xr:uid="{00000000-0005-0000-0000-0000F9050000}"/>
    <cellStyle name="Separador de milhares 3 3 2" xfId="1715" xr:uid="{00000000-0005-0000-0000-0000FA050000}"/>
    <cellStyle name="Separador de milhares 3 3 3" xfId="1473" xr:uid="{00000000-0005-0000-0000-0000FB050000}"/>
    <cellStyle name="Separador de milhares 3 30" xfId="1166" xr:uid="{00000000-0005-0000-0000-0000FC050000}"/>
    <cellStyle name="Separador de milhares 3 31" xfId="1693" xr:uid="{00000000-0005-0000-0000-0000FD050000}"/>
    <cellStyle name="Separador de milhares 3 32" xfId="1451" xr:uid="{00000000-0005-0000-0000-0000FE050000}"/>
    <cellStyle name="Separador de milhares 3 4" xfId="1167" xr:uid="{00000000-0005-0000-0000-0000FF050000}"/>
    <cellStyle name="Separador de milhares 3 4 2" xfId="1716" xr:uid="{00000000-0005-0000-0000-000000060000}"/>
    <cellStyle name="Separador de milhares 3 4 2 2" xfId="1818" xr:uid="{00000000-0005-0000-0000-000001060000}"/>
    <cellStyle name="Separador de milhares 3 4 3" xfId="1474" xr:uid="{00000000-0005-0000-0000-000002060000}"/>
    <cellStyle name="Separador de milhares 3 5" xfId="1168" xr:uid="{00000000-0005-0000-0000-000003060000}"/>
    <cellStyle name="Separador de milhares 3 5 2" xfId="1717" xr:uid="{00000000-0005-0000-0000-000004060000}"/>
    <cellStyle name="Separador de milhares 3 5 3" xfId="1475" xr:uid="{00000000-0005-0000-0000-000005060000}"/>
    <cellStyle name="Separador de milhares 3 6" xfId="1169" xr:uid="{00000000-0005-0000-0000-000006060000}"/>
    <cellStyle name="Separador de milhares 3 6 2" xfId="1718" xr:uid="{00000000-0005-0000-0000-000007060000}"/>
    <cellStyle name="Separador de milhares 3 6 3" xfId="1476" xr:uid="{00000000-0005-0000-0000-000008060000}"/>
    <cellStyle name="Separador de milhares 3 7" xfId="1170" xr:uid="{00000000-0005-0000-0000-000009060000}"/>
    <cellStyle name="Separador de milhares 3 7 2" xfId="1719" xr:uid="{00000000-0005-0000-0000-00000A060000}"/>
    <cellStyle name="Separador de milhares 3 7 3" xfId="1477" xr:uid="{00000000-0005-0000-0000-00000B060000}"/>
    <cellStyle name="Separador de milhares 3 8" xfId="1171" xr:uid="{00000000-0005-0000-0000-00000C060000}"/>
    <cellStyle name="Separador de milhares 3 8 2" xfId="1720" xr:uid="{00000000-0005-0000-0000-00000D060000}"/>
    <cellStyle name="Separador de milhares 3 8 3" xfId="1478" xr:uid="{00000000-0005-0000-0000-00000E060000}"/>
    <cellStyle name="Separador de milhares 3 9" xfId="1172" xr:uid="{00000000-0005-0000-0000-00000F060000}"/>
    <cellStyle name="Separador de milhares 3 9 2" xfId="1721" xr:uid="{00000000-0005-0000-0000-000010060000}"/>
    <cellStyle name="Separador de milhares 3 9 3" xfId="1479" xr:uid="{00000000-0005-0000-0000-000011060000}"/>
    <cellStyle name="Separador de milhares 4" xfId="1173" xr:uid="{00000000-0005-0000-0000-000012060000}"/>
    <cellStyle name="Separador de milhares 4 10" xfId="1174" xr:uid="{00000000-0005-0000-0000-000013060000}"/>
    <cellStyle name="Separador de milhares 4 10 2" xfId="1723" xr:uid="{00000000-0005-0000-0000-000014060000}"/>
    <cellStyle name="Separador de milhares 4 10 3" xfId="1481" xr:uid="{00000000-0005-0000-0000-000015060000}"/>
    <cellStyle name="Separador de milhares 4 11" xfId="1175" xr:uid="{00000000-0005-0000-0000-000016060000}"/>
    <cellStyle name="Separador de milhares 4 11 2" xfId="1724" xr:uid="{00000000-0005-0000-0000-000017060000}"/>
    <cellStyle name="Separador de milhares 4 11 3" xfId="1482" xr:uid="{00000000-0005-0000-0000-000018060000}"/>
    <cellStyle name="Separador de milhares 4 12" xfId="1176" xr:uid="{00000000-0005-0000-0000-000019060000}"/>
    <cellStyle name="Separador de milhares 4 12 2" xfId="1725" xr:uid="{00000000-0005-0000-0000-00001A060000}"/>
    <cellStyle name="Separador de milhares 4 12 3" xfId="1483" xr:uid="{00000000-0005-0000-0000-00001B060000}"/>
    <cellStyle name="Separador de milhares 4 13" xfId="1177" xr:uid="{00000000-0005-0000-0000-00001C060000}"/>
    <cellStyle name="Separador de milhares 4 13 2" xfId="1726" xr:uid="{00000000-0005-0000-0000-00001D060000}"/>
    <cellStyle name="Separador de milhares 4 13 3" xfId="1484" xr:uid="{00000000-0005-0000-0000-00001E060000}"/>
    <cellStyle name="Separador de milhares 4 14" xfId="1178" xr:uid="{00000000-0005-0000-0000-00001F060000}"/>
    <cellStyle name="Separador de milhares 4 14 2" xfId="1727" xr:uid="{00000000-0005-0000-0000-000020060000}"/>
    <cellStyle name="Separador de milhares 4 14 3" xfId="1485" xr:uid="{00000000-0005-0000-0000-000021060000}"/>
    <cellStyle name="Separador de milhares 4 15" xfId="1179" xr:uid="{00000000-0005-0000-0000-000022060000}"/>
    <cellStyle name="Separador de milhares 4 15 2" xfId="1728" xr:uid="{00000000-0005-0000-0000-000023060000}"/>
    <cellStyle name="Separador de milhares 4 15 3" xfId="1486" xr:uid="{00000000-0005-0000-0000-000024060000}"/>
    <cellStyle name="Separador de milhares 4 16" xfId="1180" xr:uid="{00000000-0005-0000-0000-000025060000}"/>
    <cellStyle name="Separador de milhares 4 16 2" xfId="1729" xr:uid="{00000000-0005-0000-0000-000026060000}"/>
    <cellStyle name="Separador de milhares 4 16 3" xfId="1487" xr:uid="{00000000-0005-0000-0000-000027060000}"/>
    <cellStyle name="Separador de milhares 4 17" xfId="1181" xr:uid="{00000000-0005-0000-0000-000028060000}"/>
    <cellStyle name="Separador de milhares 4 17 2" xfId="1730" xr:uid="{00000000-0005-0000-0000-000029060000}"/>
    <cellStyle name="Separador de milhares 4 17 3" xfId="1488" xr:uid="{00000000-0005-0000-0000-00002A060000}"/>
    <cellStyle name="Separador de milhares 4 18" xfId="1182" xr:uid="{00000000-0005-0000-0000-00002B060000}"/>
    <cellStyle name="Separador de milhares 4 18 2" xfId="1731" xr:uid="{00000000-0005-0000-0000-00002C060000}"/>
    <cellStyle name="Separador de milhares 4 18 3" xfId="1489" xr:uid="{00000000-0005-0000-0000-00002D060000}"/>
    <cellStyle name="Separador de milhares 4 19" xfId="1183" xr:uid="{00000000-0005-0000-0000-00002E060000}"/>
    <cellStyle name="Separador de milhares 4 19 2" xfId="1732" xr:uid="{00000000-0005-0000-0000-00002F060000}"/>
    <cellStyle name="Separador de milhares 4 19 3" xfId="1490" xr:uid="{00000000-0005-0000-0000-000030060000}"/>
    <cellStyle name="Separador de milhares 4 2" xfId="1184" xr:uid="{00000000-0005-0000-0000-000031060000}"/>
    <cellStyle name="Separador de milhares 4 2 2" xfId="1185" xr:uid="{00000000-0005-0000-0000-000032060000}"/>
    <cellStyle name="Separador de milhares 4 2 3" xfId="1186" xr:uid="{00000000-0005-0000-0000-000033060000}"/>
    <cellStyle name="Separador de milhares 4 2 3 2" xfId="1734" xr:uid="{00000000-0005-0000-0000-000034060000}"/>
    <cellStyle name="Separador de milhares 4 2 3 3" xfId="1492" xr:uid="{00000000-0005-0000-0000-000035060000}"/>
    <cellStyle name="Separador de milhares 4 2 4" xfId="1733" xr:uid="{00000000-0005-0000-0000-000036060000}"/>
    <cellStyle name="Separador de milhares 4 2 5" xfId="1491" xr:uid="{00000000-0005-0000-0000-000037060000}"/>
    <cellStyle name="Separador de milhares 4 2_Planilha de Quantidades_21-01-2011_comentada" xfId="1187" xr:uid="{00000000-0005-0000-0000-000038060000}"/>
    <cellStyle name="Separador de milhares 4 20" xfId="1188" xr:uid="{00000000-0005-0000-0000-000039060000}"/>
    <cellStyle name="Separador de milhares 4 20 2" xfId="1735" xr:uid="{00000000-0005-0000-0000-00003A060000}"/>
    <cellStyle name="Separador de milhares 4 20 3" xfId="1493" xr:uid="{00000000-0005-0000-0000-00003B060000}"/>
    <cellStyle name="Separador de milhares 4 21" xfId="1189" xr:uid="{00000000-0005-0000-0000-00003C060000}"/>
    <cellStyle name="Separador de milhares 4 21 2" xfId="1736" xr:uid="{00000000-0005-0000-0000-00003D060000}"/>
    <cellStyle name="Separador de milhares 4 21 3" xfId="1494" xr:uid="{00000000-0005-0000-0000-00003E060000}"/>
    <cellStyle name="Separador de milhares 4 22" xfId="1190" xr:uid="{00000000-0005-0000-0000-00003F060000}"/>
    <cellStyle name="Separador de milhares 4 22 2" xfId="1737" xr:uid="{00000000-0005-0000-0000-000040060000}"/>
    <cellStyle name="Separador de milhares 4 22 3" xfId="1495" xr:uid="{00000000-0005-0000-0000-000041060000}"/>
    <cellStyle name="Separador de milhares 4 23" xfId="1191" xr:uid="{00000000-0005-0000-0000-000042060000}"/>
    <cellStyle name="Separador de milhares 4 23 2" xfId="1738" xr:uid="{00000000-0005-0000-0000-000043060000}"/>
    <cellStyle name="Separador de milhares 4 23 3" xfId="1496" xr:uid="{00000000-0005-0000-0000-000044060000}"/>
    <cellStyle name="Separador de milhares 4 24" xfId="1192" xr:uid="{00000000-0005-0000-0000-000045060000}"/>
    <cellStyle name="Separador de milhares 4 24 2" xfId="1739" xr:uid="{00000000-0005-0000-0000-000046060000}"/>
    <cellStyle name="Separador de milhares 4 24 3" xfId="1497" xr:uid="{00000000-0005-0000-0000-000047060000}"/>
    <cellStyle name="Separador de milhares 4 25" xfId="1193" xr:uid="{00000000-0005-0000-0000-000048060000}"/>
    <cellStyle name="Separador de milhares 4 25 2" xfId="1740" xr:uid="{00000000-0005-0000-0000-000049060000}"/>
    <cellStyle name="Separador de milhares 4 25 3" xfId="1498" xr:uid="{00000000-0005-0000-0000-00004A060000}"/>
    <cellStyle name="Separador de milhares 4 26" xfId="1194" xr:uid="{00000000-0005-0000-0000-00004B060000}"/>
    <cellStyle name="Separador de milhares 4 26 2" xfId="1741" xr:uid="{00000000-0005-0000-0000-00004C060000}"/>
    <cellStyle name="Separador de milhares 4 26 3" xfId="1499" xr:uid="{00000000-0005-0000-0000-00004D060000}"/>
    <cellStyle name="Separador de milhares 4 27" xfId="1195" xr:uid="{00000000-0005-0000-0000-00004E060000}"/>
    <cellStyle name="Separador de milhares 4 27 2" xfId="1742" xr:uid="{00000000-0005-0000-0000-00004F060000}"/>
    <cellStyle name="Separador de milhares 4 27 3" xfId="1500" xr:uid="{00000000-0005-0000-0000-000050060000}"/>
    <cellStyle name="Separador de milhares 4 28" xfId="1196" xr:uid="{00000000-0005-0000-0000-000051060000}"/>
    <cellStyle name="Separador de milhares 4 28 2" xfId="1743" xr:uid="{00000000-0005-0000-0000-000052060000}"/>
    <cellStyle name="Separador de milhares 4 28 3" xfId="1501" xr:uid="{00000000-0005-0000-0000-000053060000}"/>
    <cellStyle name="Separador de milhares 4 29" xfId="1197" xr:uid="{00000000-0005-0000-0000-000054060000}"/>
    <cellStyle name="Separador de milhares 4 29 2" xfId="1744" xr:uid="{00000000-0005-0000-0000-000055060000}"/>
    <cellStyle name="Separador de milhares 4 29 3" xfId="1502" xr:uid="{00000000-0005-0000-0000-000056060000}"/>
    <cellStyle name="Separador de milhares 4 3" xfId="1198" xr:uid="{00000000-0005-0000-0000-000057060000}"/>
    <cellStyle name="Separador de milhares 4 3 2" xfId="1745" xr:uid="{00000000-0005-0000-0000-000058060000}"/>
    <cellStyle name="Separador de milhares 4 3 3" xfId="1503" xr:uid="{00000000-0005-0000-0000-000059060000}"/>
    <cellStyle name="Separador de milhares 4 30" xfId="1199" xr:uid="{00000000-0005-0000-0000-00005A060000}"/>
    <cellStyle name="Separador de milhares 4 31" xfId="1200" xr:uid="{00000000-0005-0000-0000-00005B060000}"/>
    <cellStyle name="Separador de milhares 4 32" xfId="1201" xr:uid="{00000000-0005-0000-0000-00005C060000}"/>
    <cellStyle name="Separador de milhares 4 33" xfId="1202" xr:uid="{00000000-0005-0000-0000-00005D060000}"/>
    <cellStyle name="Separador de milhares 4 34" xfId="1203" xr:uid="{00000000-0005-0000-0000-00005E060000}"/>
    <cellStyle name="Separador de milhares 4 35" xfId="1204" xr:uid="{00000000-0005-0000-0000-00005F060000}"/>
    <cellStyle name="Separador de milhares 4 36" xfId="1205" xr:uid="{00000000-0005-0000-0000-000060060000}"/>
    <cellStyle name="Separador de milhares 4 37" xfId="1206" xr:uid="{00000000-0005-0000-0000-000061060000}"/>
    <cellStyle name="Separador de milhares 4 38" xfId="1207" xr:uid="{00000000-0005-0000-0000-000062060000}"/>
    <cellStyle name="Separador de milhares 4 39" xfId="1208" xr:uid="{00000000-0005-0000-0000-000063060000}"/>
    <cellStyle name="Separador de milhares 4 4" xfId="1209" xr:uid="{00000000-0005-0000-0000-000064060000}"/>
    <cellStyle name="Separador de milhares 4 4 2" xfId="1746" xr:uid="{00000000-0005-0000-0000-000065060000}"/>
    <cellStyle name="Separador de milhares 4 4 3" xfId="1504" xr:uid="{00000000-0005-0000-0000-000066060000}"/>
    <cellStyle name="Separador de milhares 4 40" xfId="1210" xr:uid="{00000000-0005-0000-0000-000067060000}"/>
    <cellStyle name="Separador de milhares 4 41" xfId="1722" xr:uid="{00000000-0005-0000-0000-000068060000}"/>
    <cellStyle name="Separador de milhares 4 42" xfId="1480" xr:uid="{00000000-0005-0000-0000-000069060000}"/>
    <cellStyle name="Separador de milhares 4 5" xfId="1211" xr:uid="{00000000-0005-0000-0000-00006A060000}"/>
    <cellStyle name="Separador de milhares 4 5 2" xfId="1747" xr:uid="{00000000-0005-0000-0000-00006B060000}"/>
    <cellStyle name="Separador de milhares 4 5 3" xfId="1505" xr:uid="{00000000-0005-0000-0000-00006C060000}"/>
    <cellStyle name="Separador de milhares 4 6" xfId="1212" xr:uid="{00000000-0005-0000-0000-00006D060000}"/>
    <cellStyle name="Separador de milhares 4 6 2" xfId="1748" xr:uid="{00000000-0005-0000-0000-00006E060000}"/>
    <cellStyle name="Separador de milhares 4 6 3" xfId="1506" xr:uid="{00000000-0005-0000-0000-00006F060000}"/>
    <cellStyle name="Separador de milhares 4 7" xfId="1213" xr:uid="{00000000-0005-0000-0000-000070060000}"/>
    <cellStyle name="Separador de milhares 4 7 2" xfId="1749" xr:uid="{00000000-0005-0000-0000-000071060000}"/>
    <cellStyle name="Separador de milhares 4 7 3" xfId="1507" xr:uid="{00000000-0005-0000-0000-000072060000}"/>
    <cellStyle name="Separador de milhares 4 8" xfId="1214" xr:uid="{00000000-0005-0000-0000-000073060000}"/>
    <cellStyle name="Separador de milhares 4 8 2" xfId="1750" xr:uid="{00000000-0005-0000-0000-000074060000}"/>
    <cellStyle name="Separador de milhares 4 8 3" xfId="1508" xr:uid="{00000000-0005-0000-0000-000075060000}"/>
    <cellStyle name="Separador de milhares 4 9" xfId="1215" xr:uid="{00000000-0005-0000-0000-000076060000}"/>
    <cellStyle name="Separador de milhares 4 9 2" xfId="1751" xr:uid="{00000000-0005-0000-0000-000077060000}"/>
    <cellStyle name="Separador de milhares 4 9 3" xfId="1509" xr:uid="{00000000-0005-0000-0000-000078060000}"/>
    <cellStyle name="Separador de milhares 4_HISTOGRAMAS" xfId="1216" xr:uid="{00000000-0005-0000-0000-000079060000}"/>
    <cellStyle name="Separador de milhares 5" xfId="1217" xr:uid="{00000000-0005-0000-0000-00007A060000}"/>
    <cellStyle name="Separador de milhares 5 2" xfId="1218" xr:uid="{00000000-0005-0000-0000-00007B060000}"/>
    <cellStyle name="Separador de milhares 5 2 2" xfId="1753" xr:uid="{00000000-0005-0000-0000-00007C060000}"/>
    <cellStyle name="Separador de milhares 5 2 3" xfId="1511" xr:uid="{00000000-0005-0000-0000-00007D060000}"/>
    <cellStyle name="Separador de milhares 5 3" xfId="1219" xr:uid="{00000000-0005-0000-0000-00007E060000}"/>
    <cellStyle name="Separador de milhares 5 3 2" xfId="1754" xr:uid="{00000000-0005-0000-0000-00007F060000}"/>
    <cellStyle name="Separador de milhares 5 3 3" xfId="1512" xr:uid="{00000000-0005-0000-0000-000080060000}"/>
    <cellStyle name="Separador de milhares 5 4" xfId="1220" xr:uid="{00000000-0005-0000-0000-000081060000}"/>
    <cellStyle name="Separador de milhares 5 5" xfId="1752" xr:uid="{00000000-0005-0000-0000-000082060000}"/>
    <cellStyle name="Separador de milhares 5 6" xfId="1510" xr:uid="{00000000-0005-0000-0000-000083060000}"/>
    <cellStyle name="Separador de milhares 6" xfId="1221" xr:uid="{00000000-0005-0000-0000-000084060000}"/>
    <cellStyle name="Separador de milhares 6 10" xfId="1755" xr:uid="{00000000-0005-0000-0000-000085060000}"/>
    <cellStyle name="Separador de milhares 6 11" xfId="1513" xr:uid="{00000000-0005-0000-0000-000086060000}"/>
    <cellStyle name="Separador de milhares 6 2" xfId="1222" xr:uid="{00000000-0005-0000-0000-000087060000}"/>
    <cellStyle name="Separador de milhares 6 2 2" xfId="1223" xr:uid="{00000000-0005-0000-0000-000088060000}"/>
    <cellStyle name="Separador de milhares 6 2 2 2" xfId="1757" xr:uid="{00000000-0005-0000-0000-000089060000}"/>
    <cellStyle name="Separador de milhares 6 2 2 3" xfId="1515" xr:uid="{00000000-0005-0000-0000-00008A060000}"/>
    <cellStyle name="Separador de milhares 6 2 3" xfId="1756" xr:uid="{00000000-0005-0000-0000-00008B060000}"/>
    <cellStyle name="Separador de milhares 6 2 4" xfId="1514" xr:uid="{00000000-0005-0000-0000-00008C060000}"/>
    <cellStyle name="Separador de milhares 6 3" xfId="1224" xr:uid="{00000000-0005-0000-0000-00008D060000}"/>
    <cellStyle name="Separador de milhares 6 3 2" xfId="1225" xr:uid="{00000000-0005-0000-0000-00008E060000}"/>
    <cellStyle name="Separador de milhares 6 3 2 2" xfId="1759" xr:uid="{00000000-0005-0000-0000-00008F060000}"/>
    <cellStyle name="Separador de milhares 6 3 2 3" xfId="1517" xr:uid="{00000000-0005-0000-0000-000090060000}"/>
    <cellStyle name="Separador de milhares 6 3 3" xfId="1758" xr:uid="{00000000-0005-0000-0000-000091060000}"/>
    <cellStyle name="Separador de milhares 6 3 4" xfId="1516" xr:uid="{00000000-0005-0000-0000-000092060000}"/>
    <cellStyle name="Separador de milhares 6 4" xfId="1226" xr:uid="{00000000-0005-0000-0000-000093060000}"/>
    <cellStyle name="Separador de milhares 6 4 2" xfId="1227" xr:uid="{00000000-0005-0000-0000-000094060000}"/>
    <cellStyle name="Separador de milhares 6 4 2 2" xfId="1761" xr:uid="{00000000-0005-0000-0000-000095060000}"/>
    <cellStyle name="Separador de milhares 6 4 2 3" xfId="1519" xr:uid="{00000000-0005-0000-0000-000096060000}"/>
    <cellStyle name="Separador de milhares 6 4 3" xfId="1760" xr:uid="{00000000-0005-0000-0000-000097060000}"/>
    <cellStyle name="Separador de milhares 6 4 4" xfId="1518" xr:uid="{00000000-0005-0000-0000-000098060000}"/>
    <cellStyle name="Separador de milhares 6 5" xfId="1228" xr:uid="{00000000-0005-0000-0000-000099060000}"/>
    <cellStyle name="Separador de milhares 6 5 2" xfId="1229" xr:uid="{00000000-0005-0000-0000-00009A060000}"/>
    <cellStyle name="Separador de milhares 6 5 2 2" xfId="1763" xr:uid="{00000000-0005-0000-0000-00009B060000}"/>
    <cellStyle name="Separador de milhares 6 5 2 3" xfId="1521" xr:uid="{00000000-0005-0000-0000-00009C060000}"/>
    <cellStyle name="Separador de milhares 6 5 3" xfId="1762" xr:uid="{00000000-0005-0000-0000-00009D060000}"/>
    <cellStyle name="Separador de milhares 6 5 4" xfId="1520" xr:uid="{00000000-0005-0000-0000-00009E060000}"/>
    <cellStyle name="Separador de milhares 6 6" xfId="1230" xr:uid="{00000000-0005-0000-0000-00009F060000}"/>
    <cellStyle name="Separador de milhares 6 6 2" xfId="1764" xr:uid="{00000000-0005-0000-0000-0000A0060000}"/>
    <cellStyle name="Separador de milhares 6 6 3" xfId="1522" xr:uid="{00000000-0005-0000-0000-0000A1060000}"/>
    <cellStyle name="Separador de milhares 6 7" xfId="1231" xr:uid="{00000000-0005-0000-0000-0000A2060000}"/>
    <cellStyle name="Separador de milhares 6 7 2" xfId="1765" xr:uid="{00000000-0005-0000-0000-0000A3060000}"/>
    <cellStyle name="Separador de milhares 6 7 3" xfId="1523" xr:uid="{00000000-0005-0000-0000-0000A4060000}"/>
    <cellStyle name="Separador de milhares 6 8" xfId="1232" xr:uid="{00000000-0005-0000-0000-0000A5060000}"/>
    <cellStyle name="Separador de milhares 6 8 2" xfId="1766" xr:uid="{00000000-0005-0000-0000-0000A6060000}"/>
    <cellStyle name="Separador de milhares 6 8 3" xfId="1524" xr:uid="{00000000-0005-0000-0000-0000A7060000}"/>
    <cellStyle name="Separador de milhares 6 9" xfId="1233" xr:uid="{00000000-0005-0000-0000-0000A8060000}"/>
    <cellStyle name="Separador de milhares 7" xfId="1234" xr:uid="{00000000-0005-0000-0000-0000A9060000}"/>
    <cellStyle name="Separador de milhares 7 2" xfId="1235" xr:uid="{00000000-0005-0000-0000-0000AA060000}"/>
    <cellStyle name="Separador de milhares 7 2 2" xfId="1236" xr:uid="{00000000-0005-0000-0000-0000AB060000}"/>
    <cellStyle name="Separador de milhares 7 2 2 2" xfId="1769" xr:uid="{00000000-0005-0000-0000-0000AC060000}"/>
    <cellStyle name="Separador de milhares 7 2 2 3" xfId="1527" xr:uid="{00000000-0005-0000-0000-0000AD060000}"/>
    <cellStyle name="Separador de milhares 7 2 3" xfId="1768" xr:uid="{00000000-0005-0000-0000-0000AE060000}"/>
    <cellStyle name="Separador de milhares 7 2 4" xfId="1526" xr:uid="{00000000-0005-0000-0000-0000AF060000}"/>
    <cellStyle name="Separador de milhares 7 3" xfId="1237" xr:uid="{00000000-0005-0000-0000-0000B0060000}"/>
    <cellStyle name="Separador de milhares 7 3 2" xfId="1770" xr:uid="{00000000-0005-0000-0000-0000B1060000}"/>
    <cellStyle name="Separador de milhares 7 3 3" xfId="1528" xr:uid="{00000000-0005-0000-0000-0000B2060000}"/>
    <cellStyle name="Separador de milhares 7 4" xfId="1767" xr:uid="{00000000-0005-0000-0000-0000B3060000}"/>
    <cellStyle name="Separador de milhares 7 5" xfId="1525" xr:uid="{00000000-0005-0000-0000-0000B4060000}"/>
    <cellStyle name="Separador de milhares 8" xfId="1238" xr:uid="{00000000-0005-0000-0000-0000B5060000}"/>
    <cellStyle name="Separador de milhares 8 2" xfId="1771" xr:uid="{00000000-0005-0000-0000-0000B6060000}"/>
    <cellStyle name="Separador de milhares 8 3" xfId="1529" xr:uid="{00000000-0005-0000-0000-0000B7060000}"/>
    <cellStyle name="Sepavador de milhares [0]_Pasta2" xfId="1239" xr:uid="{00000000-0005-0000-0000-0000B8060000}"/>
    <cellStyle name="Seuraava hyperlinkki" xfId="1240" xr:uid="{00000000-0005-0000-0000-0000B9060000}"/>
    <cellStyle name="Sheet Title" xfId="1241" xr:uid="{00000000-0005-0000-0000-0000BA060000}"/>
    <cellStyle name="Standard_RP100_01 (metr.)" xfId="1242" xr:uid="{00000000-0005-0000-0000-0000BB060000}"/>
    <cellStyle name="Stück" xfId="1243" xr:uid="{00000000-0005-0000-0000-0000BC060000}"/>
    <cellStyle name="SUBTOTAIS" xfId="1244" xr:uid="{00000000-0005-0000-0000-0000BD060000}"/>
    <cellStyle name="SUBTOTAIS 2" xfId="1245" xr:uid="{00000000-0005-0000-0000-0000BE060000}"/>
    <cellStyle name="SUBTOTAIS 3" xfId="1246" xr:uid="{00000000-0005-0000-0000-0000BF060000}"/>
    <cellStyle name="SUMA PARCIAL" xfId="1247" xr:uid="{00000000-0005-0000-0000-0000C0060000}"/>
    <cellStyle name="SUMA PARCIAL 2" xfId="1248" xr:uid="{00000000-0005-0000-0000-0000C1060000}"/>
    <cellStyle name="SUMA PARCIAL 3" xfId="1249" xr:uid="{00000000-0005-0000-0000-0000C2060000}"/>
    <cellStyle name="Texto de Aviso 2" xfId="1250" xr:uid="{00000000-0005-0000-0000-0000C3060000}"/>
    <cellStyle name="Texto Explicativo 2" xfId="1251" xr:uid="{00000000-0005-0000-0000-0000C4060000}"/>
    <cellStyle name="Title" xfId="1252" xr:uid="{00000000-0005-0000-0000-0000C5060000}"/>
    <cellStyle name="Título 1 1" xfId="1253" xr:uid="{00000000-0005-0000-0000-0000C6060000}"/>
    <cellStyle name="Título 1 1 1" xfId="1254" xr:uid="{00000000-0005-0000-0000-0000C7060000}"/>
    <cellStyle name="Título 1 1_PS(1).0039_09 Materiais Eletromecanicos (Rev.k)" xfId="1255" xr:uid="{00000000-0005-0000-0000-0000C8060000}"/>
    <cellStyle name="Título 1 2" xfId="1256" xr:uid="{00000000-0005-0000-0000-0000C9060000}"/>
    <cellStyle name="Título 2 2" xfId="1257" xr:uid="{00000000-0005-0000-0000-0000CA060000}"/>
    <cellStyle name="Título 3 2" xfId="1258" xr:uid="{00000000-0005-0000-0000-0000CB060000}"/>
    <cellStyle name="Título 4 2" xfId="1259" xr:uid="{00000000-0005-0000-0000-0000CC060000}"/>
    <cellStyle name="Título 5" xfId="1260" xr:uid="{00000000-0005-0000-0000-0000CD060000}"/>
    <cellStyle name="Titulo1" xfId="1261" xr:uid="{00000000-0005-0000-0000-0000CE060000}"/>
    <cellStyle name="Titulo1 2" xfId="1262" xr:uid="{00000000-0005-0000-0000-0000CF060000}"/>
    <cellStyle name="Titulo1 3" xfId="1263" xr:uid="{00000000-0005-0000-0000-0000D0060000}"/>
    <cellStyle name="Titulo1 4" xfId="1264" xr:uid="{00000000-0005-0000-0000-0000D1060000}"/>
    <cellStyle name="Titulo1_10112_T2_Histograma_de_Mão_de_Obra_Direta_e_Indireta_MIP rev1" xfId="1265" xr:uid="{00000000-0005-0000-0000-0000D2060000}"/>
    <cellStyle name="Titulo2" xfId="1266" xr:uid="{00000000-0005-0000-0000-0000D3060000}"/>
    <cellStyle name="TITULOS" xfId="1267" xr:uid="{00000000-0005-0000-0000-0000D4060000}"/>
    <cellStyle name="Totais" xfId="1268" xr:uid="{00000000-0005-0000-0000-0000D5060000}"/>
    <cellStyle name="Totais 2" xfId="1269" xr:uid="{00000000-0005-0000-0000-0000D6060000}"/>
    <cellStyle name="Totais 3" xfId="1270" xr:uid="{00000000-0005-0000-0000-0000D7060000}"/>
    <cellStyle name="Totais 4" xfId="1271" xr:uid="{00000000-0005-0000-0000-0000D8060000}"/>
    <cellStyle name="Total 2" xfId="1272" xr:uid="{00000000-0005-0000-0000-0000D9060000}"/>
    <cellStyle name="Total 2 2" xfId="1273" xr:uid="{00000000-0005-0000-0000-0000DA060000}"/>
    <cellStyle name="Total 2 3" xfId="1274" xr:uid="{00000000-0005-0000-0000-0000DB060000}"/>
    <cellStyle name="Total 3" xfId="1275" xr:uid="{00000000-0005-0000-0000-0000DC060000}"/>
    <cellStyle name="Total 3 2" xfId="1276" xr:uid="{00000000-0005-0000-0000-0000DD060000}"/>
    <cellStyle name="Total 3 3" xfId="1277" xr:uid="{00000000-0005-0000-0000-0000DE060000}"/>
    <cellStyle name="Total 4" xfId="1278" xr:uid="{00000000-0005-0000-0000-0000DF060000}"/>
    <cellStyle name="Total 4 2" xfId="1279" xr:uid="{00000000-0005-0000-0000-0000E0060000}"/>
    <cellStyle name="Total 4 3" xfId="1280" xr:uid="{00000000-0005-0000-0000-0000E1060000}"/>
    <cellStyle name="Vírgula" xfId="4" builtinId="3"/>
    <cellStyle name="Vírgula 10" xfId="1566" xr:uid="{00000000-0005-0000-0000-0000E3060000}"/>
    <cellStyle name="Vírgula 11" xfId="1568" xr:uid="{00000000-0005-0000-0000-0000E4060000}"/>
    <cellStyle name="Vírgula 12" xfId="1326" xr:uid="{00000000-0005-0000-0000-0000E5060000}"/>
    <cellStyle name="Vírgula 13" xfId="1819" xr:uid="{00000000-0005-0000-0000-0000E6060000}"/>
    <cellStyle name="Vírgula 14" xfId="1817" xr:uid="{00000000-0005-0000-0000-0000E7060000}"/>
    <cellStyle name="Vírgula 2" xfId="1281" xr:uid="{00000000-0005-0000-0000-0000E8060000}"/>
    <cellStyle name="Vírgula 2 2" xfId="1282" xr:uid="{00000000-0005-0000-0000-0000E9060000}"/>
    <cellStyle name="Vírgula 2 2 2" xfId="1309" xr:uid="{00000000-0005-0000-0000-0000EA060000}"/>
    <cellStyle name="Vírgula 2 2 2 2" xfId="1795" xr:uid="{00000000-0005-0000-0000-0000EB060000}"/>
    <cellStyle name="Vírgula 2 2 2 3" xfId="8" xr:uid="{00000000-0005-0000-0000-0000EC060000}"/>
    <cellStyle name="Vírgula 2 2 2 3 2" xfId="20" xr:uid="{00000000-0005-0000-0000-0000ED060000}"/>
    <cellStyle name="Vírgula 2 2 2 3 2 2" xfId="18" xr:uid="{00000000-0005-0000-0000-0000EE060000}"/>
    <cellStyle name="Vírgula 2 2 2 3 2 3" xfId="1810" xr:uid="{00000000-0005-0000-0000-0000EF060000}"/>
    <cellStyle name="Vírgula 2 2 2 3 3" xfId="1807" xr:uid="{00000000-0005-0000-0000-0000F0060000}"/>
    <cellStyle name="Vírgula 2 2 2 3 4" xfId="1324" xr:uid="{00000000-0005-0000-0000-0000F1060000}"/>
    <cellStyle name="Vírgula 2 2 2 3 5" xfId="1826" xr:uid="{00000000-0005-0000-0000-0000F2060000}"/>
    <cellStyle name="Vírgula 2 2 2 4" xfId="1552" xr:uid="{00000000-0005-0000-0000-0000F3060000}"/>
    <cellStyle name="Vírgula 2 2 3" xfId="1773" xr:uid="{00000000-0005-0000-0000-0000F4060000}"/>
    <cellStyle name="Vírgula 2 2 4" xfId="1531" xr:uid="{00000000-0005-0000-0000-0000F5060000}"/>
    <cellStyle name="Vírgula 2 3" xfId="1312" xr:uid="{00000000-0005-0000-0000-0000F6060000}"/>
    <cellStyle name="Vírgula 2 3 2" xfId="1797" xr:uid="{00000000-0005-0000-0000-0000F7060000}"/>
    <cellStyle name="Vírgula 2 3 3" xfId="1554" xr:uid="{00000000-0005-0000-0000-0000F8060000}"/>
    <cellStyle name="Vírgula 2 4" xfId="1772" xr:uid="{00000000-0005-0000-0000-0000F9060000}"/>
    <cellStyle name="Vírgula 2 5" xfId="1530" xr:uid="{00000000-0005-0000-0000-0000FA060000}"/>
    <cellStyle name="Vírgula 3" xfId="1283" xr:uid="{00000000-0005-0000-0000-0000FB060000}"/>
    <cellStyle name="Vírgula 3 2" xfId="1284" xr:uid="{00000000-0005-0000-0000-0000FC060000}"/>
    <cellStyle name="Vírgula 3 2 2" xfId="1285" xr:uid="{00000000-0005-0000-0000-0000FD060000}"/>
    <cellStyle name="Vírgula 3 2 2 2" xfId="1776" xr:uid="{00000000-0005-0000-0000-0000FE060000}"/>
    <cellStyle name="Vírgula 3 2 2 3" xfId="1534" xr:uid="{00000000-0005-0000-0000-0000FF060000}"/>
    <cellStyle name="Vírgula 3 2 3" xfId="1775" xr:uid="{00000000-0005-0000-0000-000000070000}"/>
    <cellStyle name="Vírgula 3 2 4" xfId="1533" xr:uid="{00000000-0005-0000-0000-000001070000}"/>
    <cellStyle name="Vírgula 3 3" xfId="1774" xr:uid="{00000000-0005-0000-0000-000002070000}"/>
    <cellStyle name="Vírgula 3 4" xfId="1532" xr:uid="{00000000-0005-0000-0000-000003070000}"/>
    <cellStyle name="Vírgula 4" xfId="1286" xr:uid="{00000000-0005-0000-0000-000004070000}"/>
    <cellStyle name="Vírgula 4 2" xfId="1287" xr:uid="{00000000-0005-0000-0000-000005070000}"/>
    <cellStyle name="Vírgula 4 2 2" xfId="1288" xr:uid="{00000000-0005-0000-0000-000006070000}"/>
    <cellStyle name="Vírgula 4 2 2 2" xfId="1779" xr:uid="{00000000-0005-0000-0000-000007070000}"/>
    <cellStyle name="Vírgula 4 2 2 3" xfId="1537" xr:uid="{00000000-0005-0000-0000-000008070000}"/>
    <cellStyle name="Vírgula 4 2 3" xfId="1778" xr:uid="{00000000-0005-0000-0000-000009070000}"/>
    <cellStyle name="Vírgula 4 2 4" xfId="1536" xr:uid="{00000000-0005-0000-0000-00000A070000}"/>
    <cellStyle name="Vírgula 4 3" xfId="1777" xr:uid="{00000000-0005-0000-0000-00000B070000}"/>
    <cellStyle name="Vírgula 4 4" xfId="1535" xr:uid="{00000000-0005-0000-0000-00000C070000}"/>
    <cellStyle name="Vírgula 5" xfId="1289" xr:uid="{00000000-0005-0000-0000-00000D070000}"/>
    <cellStyle name="Vírgula 5 2" xfId="1290" xr:uid="{00000000-0005-0000-0000-00000E070000}"/>
    <cellStyle name="Vírgula 5 2 2" xfId="1781" xr:uid="{00000000-0005-0000-0000-00000F070000}"/>
    <cellStyle name="Vírgula 5 2 3" xfId="1539" xr:uid="{00000000-0005-0000-0000-000010070000}"/>
    <cellStyle name="Vírgula 5 3" xfId="1780" xr:uid="{00000000-0005-0000-0000-000011070000}"/>
    <cellStyle name="Vírgula 5 4" xfId="1538" xr:uid="{00000000-0005-0000-0000-000012070000}"/>
    <cellStyle name="Vírgula 6" xfId="1291" xr:uid="{00000000-0005-0000-0000-000013070000}"/>
    <cellStyle name="Vírgula 6 2" xfId="1782" xr:uid="{00000000-0005-0000-0000-000014070000}"/>
    <cellStyle name="Vírgula 6 3" xfId="1540" xr:uid="{00000000-0005-0000-0000-000015070000}"/>
    <cellStyle name="Vírgula 7" xfId="1292" xr:uid="{00000000-0005-0000-0000-000016070000}"/>
    <cellStyle name="Vírgula 7 2" xfId="1783" xr:uid="{00000000-0005-0000-0000-000017070000}"/>
    <cellStyle name="Vírgula 7 3" xfId="1541" xr:uid="{00000000-0005-0000-0000-000018070000}"/>
    <cellStyle name="Vírgula 8" xfId="1301" xr:uid="{00000000-0005-0000-0000-000019070000}"/>
    <cellStyle name="Vírgula 8 2" xfId="1789" xr:uid="{00000000-0005-0000-0000-00001A070000}"/>
    <cellStyle name="Vírgula 8 3" xfId="1546" xr:uid="{00000000-0005-0000-0000-00001B070000}"/>
    <cellStyle name="Vírgula 9" xfId="1305" xr:uid="{00000000-0005-0000-0000-00001C070000}"/>
    <cellStyle name="Vírgula 9 2" xfId="1791" xr:uid="{00000000-0005-0000-0000-00001D070000}"/>
    <cellStyle name="Vírgula 9 3" xfId="1548" xr:uid="{00000000-0005-0000-0000-00001E070000}"/>
    <cellStyle name="Währung [0]_Angebot" xfId="1293" xr:uid="{00000000-0005-0000-0000-00001F070000}"/>
    <cellStyle name="Währung_Angebot" xfId="1294" xr:uid="{00000000-0005-0000-0000-000020070000}"/>
    <cellStyle name="Warning Text" xfId="1295" xr:uid="{00000000-0005-0000-0000-000021070000}"/>
    <cellStyle name="표준_piping_material_BM" xfId="1296" xr:uid="{00000000-0005-0000-0000-00002207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EDEDE"/>
      <color rgb="FFFCD5B4"/>
      <color rgb="FF8DB4E2"/>
      <color rgb="FFD9D9D9"/>
      <color rgb="FFC9C9C9"/>
      <color rgb="FFD1D1D1"/>
      <color rgb="FFCBCB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53340</xdr:rowOff>
    </xdr:from>
    <xdr:to>
      <xdr:col>3</xdr:col>
      <xdr:colOff>0</xdr:colOff>
      <xdr:row>3</xdr:row>
      <xdr:rowOff>106211</xdr:rowOff>
    </xdr:to>
    <xdr:grpSp>
      <xdr:nvGrpSpPr>
        <xdr:cNvPr id="2" name="Group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3664324" y="53340"/>
          <a:ext cx="0" cy="624371"/>
          <a:chOff x="173" y="20"/>
          <a:chExt cx="65" cy="49"/>
        </a:xfrm>
      </xdr:grpSpPr>
      <xdr:sp macro="" textlink="">
        <xdr:nvSpPr>
          <xdr:cNvPr id="3" name="AutoShape 4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73" y="20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3" y="20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oneCellAnchor>
    <xdr:from>
      <xdr:col>0</xdr:col>
      <xdr:colOff>87676</xdr:colOff>
      <xdr:row>23</xdr:row>
      <xdr:rowOff>47109</xdr:rowOff>
    </xdr:from>
    <xdr:ext cx="3341324" cy="4448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87676" y="6457434"/>
              <a:ext cx="3341324" cy="4448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t-BR" sz="1100" b="0" i="1">
                        <a:latin typeface="Cambria Math"/>
                      </a:rPr>
                      <m:t>𝐵𝐷𝐼</m:t>
                    </m:r>
                    <m:r>
                      <a:rPr lang="pt-BR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pt-BR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t-BR" sz="1100" b="0" i="1">
                            <a:latin typeface="Cambria Math"/>
                          </a:rPr>
                          <m:t>(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1+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𝐴𝐶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𝑆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𝐺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)(1+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𝐷𝐹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)(1+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𝐿</m:t>
                        </m:r>
                        <m:r>
                          <a:rPr lang="pt-BR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)</m:t>
                        </m:r>
                      </m:num>
                      <m:den>
                        <m:r>
                          <a:rPr lang="pt-BR" sz="1100" b="0" i="1">
                            <a:latin typeface="Cambria Math"/>
                          </a:rPr>
                          <m:t>(1−</m:t>
                        </m:r>
                        <m:r>
                          <a:rPr lang="pt-BR" sz="1100" b="0" i="1">
                            <a:latin typeface="Cambria Math"/>
                          </a:rPr>
                          <m:t>𝐼</m:t>
                        </m:r>
                        <m:r>
                          <a:rPr lang="pt-BR" sz="1100" b="0" i="1">
                            <a:latin typeface="Cambria Math"/>
                          </a:rPr>
                          <m:t>)</m:t>
                        </m:r>
                      </m:den>
                    </m:f>
                    <m:r>
                      <a:rPr lang="pt-BR" sz="1100" b="0" i="1">
                        <a:latin typeface="Cambria Math" panose="02040503050406030204" pitchFamily="18" charset="0"/>
                      </a:rPr>
                      <m:t>−1</m:t>
                    </m:r>
                  </m:oMath>
                </m:oMathPara>
              </a14:m>
              <a:endParaRPr lang="pt-BR" sz="1100"/>
            </a:p>
          </xdr:txBody>
        </xdr:sp>
      </mc:Choice>
      <mc:Fallback xmlns="">
        <xdr:sp macro="" textlink="">
          <xdr:nvSpPr>
            <xdr:cNvPr id="5" name="CaixaDeTexto 4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300-000005000000}"/>
                </a:ext>
              </a:extLst>
            </xdr:cNvPr>
            <xdr:cNvSpPr txBox="1"/>
          </xdr:nvSpPr>
          <xdr:spPr>
            <a:xfrm>
              <a:off x="87676" y="6457434"/>
              <a:ext cx="3341324" cy="4448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pt-BR" sz="1100" b="0" i="0">
                  <a:latin typeface="Cambria Math"/>
                </a:rPr>
                <a:t>𝐵𝐷𝐼=</a:t>
              </a:r>
              <a:r>
                <a:rPr lang="pt-BR" sz="1100" b="0" i="0">
                  <a:latin typeface="Cambria Math" panose="02040503050406030204" pitchFamily="18" charset="0"/>
                </a:rPr>
                <a:t>(</a:t>
              </a:r>
              <a:r>
                <a:rPr lang="pt-BR" sz="1100" b="0" i="0">
                  <a:latin typeface="Cambria Math"/>
                </a:rPr>
                <a:t>(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1+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𝐴𝐶+𝑆+𝑅+𝐺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)(1+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𝐷𝐹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)(1+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𝐿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</a:t>
              </a:r>
              <a:r>
                <a:rPr lang="pt-B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pt-BR" sz="1100" b="0" i="0">
                  <a:latin typeface="Cambria Math"/>
                </a:rPr>
                <a:t>(1−𝐼)</a:t>
              </a:r>
              <a:r>
                <a:rPr lang="pt-BR" sz="1100" b="0" i="0">
                  <a:latin typeface="Cambria Math" panose="02040503050406030204" pitchFamily="18" charset="0"/>
                </a:rPr>
                <a:t>)−1</a:t>
              </a:r>
              <a:endParaRPr lang="pt-BR" sz="1100"/>
            </a:p>
          </xdr:txBody>
        </xdr:sp>
      </mc:Fallback>
    </mc:AlternateContent>
    <xdr:clientData/>
  </xdr:oneCellAnchor>
  <xdr:twoCellAnchor>
    <xdr:from>
      <xdr:col>2</xdr:col>
      <xdr:colOff>1492959</xdr:colOff>
      <xdr:row>0</xdr:row>
      <xdr:rowOff>83216</xdr:rowOff>
    </xdr:from>
    <xdr:to>
      <xdr:col>2</xdr:col>
      <xdr:colOff>2392959</xdr:colOff>
      <xdr:row>3</xdr:row>
      <xdr:rowOff>174873</xdr:rowOff>
    </xdr:to>
    <xdr:grpSp>
      <xdr:nvGrpSpPr>
        <xdr:cNvPr id="6" name="Group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>
          <a:grpSpLocks noChangeAspect="1"/>
        </xdr:cNvGrpSpPr>
      </xdr:nvGrpSpPr>
      <xdr:grpSpPr bwMode="auto">
        <a:xfrm>
          <a:off x="2579930" y="83216"/>
          <a:ext cx="900000" cy="663157"/>
          <a:chOff x="352" y="30"/>
          <a:chExt cx="95" cy="70"/>
        </a:xfrm>
      </xdr:grpSpPr>
      <xdr:sp macro="" textlink="">
        <xdr:nvSpPr>
          <xdr:cNvPr id="7" name="AutoShape 8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352" y="30"/>
            <a:ext cx="95" cy="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8" name="Imagem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2" y="30"/>
            <a:ext cx="95" cy="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266700</xdr:colOff>
          <xdr:row>1</xdr:row>
          <xdr:rowOff>19050</xdr:rowOff>
        </xdr:from>
        <xdr:to>
          <xdr:col>2</xdr:col>
          <xdr:colOff>1190625</xdr:colOff>
          <xdr:row>3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53340</xdr:rowOff>
    </xdr:from>
    <xdr:to>
      <xdr:col>2</xdr:col>
      <xdr:colOff>0</xdr:colOff>
      <xdr:row>3</xdr:row>
      <xdr:rowOff>106211</xdr:rowOff>
    </xdr:to>
    <xdr:grpSp>
      <xdr:nvGrpSpPr>
        <xdr:cNvPr id="2" name="Group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5524500" y="53340"/>
          <a:ext cx="0" cy="592621"/>
          <a:chOff x="173" y="20"/>
          <a:chExt cx="65" cy="49"/>
        </a:xfrm>
      </xdr:grpSpPr>
      <xdr:sp macro="" textlink="">
        <xdr:nvSpPr>
          <xdr:cNvPr id="3" name="AutoShape 4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73" y="20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4" name="Imagem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3" y="20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304800</xdr:colOff>
          <xdr:row>0</xdr:row>
          <xdr:rowOff>152400</xdr:rowOff>
        </xdr:from>
        <xdr:to>
          <xdr:col>1</xdr:col>
          <xdr:colOff>923925</xdr:colOff>
          <xdr:row>3</xdr:row>
          <xdr:rowOff>85725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2779059</xdr:colOff>
      <xdr:row>0</xdr:row>
      <xdr:rowOff>56029</xdr:rowOff>
    </xdr:from>
    <xdr:to>
      <xdr:col>1</xdr:col>
      <xdr:colOff>3678982</xdr:colOff>
      <xdr:row>3</xdr:row>
      <xdr:rowOff>132015</xdr:rowOff>
    </xdr:to>
    <xdr:grpSp>
      <xdr:nvGrpSpPr>
        <xdr:cNvPr id="17" name="Group 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pSpPr>
          <a:grpSpLocks noChangeAspect="1"/>
        </xdr:cNvGrpSpPr>
      </xdr:nvGrpSpPr>
      <xdr:grpSpPr bwMode="auto">
        <a:xfrm>
          <a:off x="4176059" y="56029"/>
          <a:ext cx="899923" cy="615736"/>
          <a:chOff x="173" y="20"/>
          <a:chExt cx="65" cy="49"/>
        </a:xfrm>
      </xdr:grpSpPr>
      <xdr:sp macro="" textlink="">
        <xdr:nvSpPr>
          <xdr:cNvPr id="18" name="AutoShape 4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73" y="20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19" name="Imagem 18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3" y="20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619125</xdr:colOff>
          <xdr:row>0</xdr:row>
          <xdr:rowOff>171450</xdr:rowOff>
        </xdr:from>
        <xdr:to>
          <xdr:col>1</xdr:col>
          <xdr:colOff>1143000</xdr:colOff>
          <xdr:row>3</xdr:row>
          <xdr:rowOff>57150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0</xdr:row>
      <xdr:rowOff>0</xdr:rowOff>
    </xdr:from>
    <xdr:to>
      <xdr:col>12</xdr:col>
      <xdr:colOff>163930</xdr:colOff>
      <xdr:row>3</xdr:row>
      <xdr:rowOff>118778</xdr:rowOff>
    </xdr:to>
    <xdr:grpSp>
      <xdr:nvGrpSpPr>
        <xdr:cNvPr id="7" name="Group 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21135495" cy="706843"/>
          <a:chOff x="173" y="20"/>
          <a:chExt cx="1147" cy="57"/>
        </a:xfrm>
      </xdr:grpSpPr>
      <xdr:sp macro="" textlink="">
        <xdr:nvSpPr>
          <xdr:cNvPr id="8" name="AutoShape 4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173" y="20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9" name="Imagem 8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55" y="28"/>
            <a:ext cx="65" cy="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nda.dalmas\AppData\Local\Microsoft\Windows\INetCache\Content.Outlook\JSIH7NVQ\GERAL_SERV_PRELIMINARES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  <sheetName val="1A. Custo e Benefícios"/>
      <sheetName val="CAPA"/>
      <sheetName val="FOLHA ROSTO"/>
      <sheetName val="2310 - Civil"/>
      <sheetName val="2310 - Civil (P Coment)"/>
      <sheetName val="2311 - Civil"/>
      <sheetName val="2311 - Civil (P Coment)"/>
      <sheetName val="2316 Civil"/>
      <sheetName val="2316 Civil (P Coment)"/>
      <sheetName val="System 10"/>
    </sheetNames>
    <sheetDataSet>
      <sheetData sheetId="0" refreshError="1">
        <row r="12">
          <cell r="A12" t="str">
            <v>NÍVEL</v>
          </cell>
          <cell r="D12" t="str">
            <v>GERÊNCIA</v>
          </cell>
          <cell r="E12" t="str">
            <v>1.1.1.1.2</v>
          </cell>
          <cell r="F12" t="str">
            <v>1.1.1.1.2.1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E13" t="str">
            <v>1.1.1.1</v>
          </cell>
          <cell r="F13" t="str">
            <v>1.1.1.1.3</v>
          </cell>
          <cell r="G13" t="str">
            <v>1.1.1.1.3</v>
          </cell>
          <cell r="J13">
            <v>100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D14" t="str">
            <v>PLANEJAMENTO</v>
          </cell>
          <cell r="E14" t="str">
            <v>1.1.1.1.3</v>
          </cell>
          <cell r="F14" t="str">
            <v>1.1.1.1.3.1</v>
          </cell>
          <cell r="H14" t="str">
            <v>RL-5230.00-2310-940-QGI-003</v>
          </cell>
          <cell r="I14" t="str">
            <v>RL-2310-W.01-001</v>
          </cell>
          <cell r="J14">
            <v>0</v>
          </cell>
          <cell r="K14">
            <v>40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5">
          <cell r="E15" t="str">
            <v>1.1.1.1</v>
          </cell>
          <cell r="F15" t="str">
            <v>1.1.1.1.4</v>
          </cell>
          <cell r="G15" t="str">
            <v>1.1.1.1.4</v>
          </cell>
          <cell r="K15" t="str">
            <v>APRESENTAÇÃO DO PLANEJAMENTO DETALHADO DE ENGENHARIA DO EMPREENDIMENTO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D16" t="str">
            <v>PLANEJAMENTO</v>
          </cell>
          <cell r="E16" t="str">
            <v>1.1.1.1.4</v>
          </cell>
          <cell r="F16" t="str">
            <v>1.1.1.1.4.1</v>
          </cell>
          <cell r="H16" t="str">
            <v>RL-5230.00-2310-940-QGI-004</v>
          </cell>
          <cell r="I16" t="str">
            <v>RL-2310-W.01-002</v>
          </cell>
          <cell r="J16">
            <v>0</v>
          </cell>
          <cell r="K16">
            <v>0</v>
          </cell>
          <cell r="L16">
            <v>27</v>
          </cell>
          <cell r="M16">
            <v>0</v>
          </cell>
          <cell r="N16">
            <v>0</v>
          </cell>
          <cell r="O16">
            <v>0</v>
          </cell>
        </row>
        <row r="17">
          <cell r="E17" t="str">
            <v>1.1.1.1</v>
          </cell>
          <cell r="F17" t="str">
            <v>1.1.1.1.5</v>
          </cell>
          <cell r="G17" t="str">
            <v>1.1.1.1.5</v>
          </cell>
          <cell r="K17" t="str">
            <v>SISTEMA DA QUALIDADE IMPLANTADO COM MANUAIS E PADRÕES APROVADOS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D18" t="str">
            <v>QUALIDADE</v>
          </cell>
          <cell r="E18" t="str">
            <v>1.1.1.1.5</v>
          </cell>
          <cell r="F18" t="str">
            <v>1.1.1.1.5.1</v>
          </cell>
          <cell r="H18" t="str">
            <v>RL-5230.00-2310-940-QGI-005</v>
          </cell>
          <cell r="I18" t="str">
            <v>RL-2310-Q.01-001</v>
          </cell>
          <cell r="J18">
            <v>0</v>
          </cell>
          <cell r="K18">
            <v>0</v>
          </cell>
          <cell r="L18">
            <v>0</v>
          </cell>
          <cell r="M18">
            <v>10</v>
          </cell>
          <cell r="N18">
            <v>0</v>
          </cell>
          <cell r="O18">
            <v>0</v>
          </cell>
        </row>
        <row r="19">
          <cell r="E19" t="str">
            <v>1.1.1.1</v>
          </cell>
          <cell r="F19" t="str">
            <v>1.1.1.1.6</v>
          </cell>
          <cell r="G19" t="str">
            <v>1.1.1.1.6</v>
          </cell>
          <cell r="K19" t="str">
            <v>PLANO DO EMPREENDIMENTO APROVADO PARA TODAS AS FASES DO EMPREENDIMENTO, ENGLOBANDO PROCEDIMENTO DE COORDENAÇÃO E TODOS OS PLANOS SOLICITADOS PELOS ANEXOS CONTRATUAIS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D20" t="str">
            <v>GERÊNCIA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5</v>
          </cell>
          <cell r="O20">
            <v>0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E21" t="str">
            <v>1.1.1.1</v>
          </cell>
          <cell r="F21" t="str">
            <v>1.1.1.1.7</v>
          </cell>
          <cell r="G21" t="str">
            <v>1.1.1.1.7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75</v>
          </cell>
          <cell r="O21">
            <v>0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D22" t="str">
            <v>CDA</v>
          </cell>
          <cell r="E22" t="str">
            <v>1.1.1.1.7</v>
          </cell>
          <cell r="F22" t="str">
            <v>1.1.1.1.7.1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G23" t="str">
            <v>1.1.1.1.8</v>
          </cell>
          <cell r="H23">
            <v>0</v>
          </cell>
          <cell r="I23">
            <v>1</v>
          </cell>
          <cell r="K23" t="str">
            <v>INSTALAÇÃO DOS EQUIPAMENTOS E SOFTWARES CONTROLADORES DE AVANÇO E SISTEMA GERENCIAL DE CONDICIONAMENTO (CONFORME ITEM 3.1.7 DO MD-5230.00-2316-940-PCR-001)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D24" t="str">
            <v>GERÊNCIA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  <cell r="K24" t="str">
            <v>INSTALAÇÃO DOS EQUIPAMENTOS E SOFTWARES CONTROLADORES DE AVANÇO E SISTEMA GERENCIAL DE CONDICIONAMENTO (CONFORME ITEM 3.1.7 DO MD-5230.00-2316-940-PCR-001)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E25" t="str">
            <v>1.1.1.1</v>
          </cell>
          <cell r="F25" t="str">
            <v>1.1.1.1.9</v>
          </cell>
          <cell r="G25" t="str">
            <v>1.1.1.1.9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D26" t="str">
            <v>GERÊNCIA</v>
          </cell>
          <cell r="E26" t="str">
            <v>1.1.1.1.9</v>
          </cell>
          <cell r="F26" t="str">
            <v>1.1.1.1.9.1</v>
          </cell>
          <cell r="H26">
            <v>0</v>
          </cell>
          <cell r="I26">
            <v>0</v>
          </cell>
          <cell r="K26" t="str">
            <v>INSTALAÇÃO DOS EQUIPAMENTOS E SOFTWARES PARA A MAQUETE ELETRÔNICA (CONFORME ITEM 3.5.2-G DO MD-5230.00-2316-940-PCR-001)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G27" t="str">
            <v>1.1.2</v>
          </cell>
          <cell r="H27">
            <v>1</v>
          </cell>
          <cell r="I27">
            <v>0</v>
          </cell>
          <cell r="K27" t="str">
            <v>EXECUÇÃO DO DETALHAMENTO DE PROJETO DA U-4500, CONFORME MD-5230.00-2316-940-PCR-001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G28" t="str">
            <v>1.1.2.1</v>
          </cell>
          <cell r="H28">
            <v>1</v>
          </cell>
          <cell r="I28">
            <v>0</v>
          </cell>
          <cell r="K28" t="str">
            <v>SERVIÇOS DE DETALHAMENTO DE PROJETO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D29" t="str">
            <v>ARRANJO</v>
          </cell>
          <cell r="E29" t="str">
            <v>1.1.2.1</v>
          </cell>
          <cell r="F29" t="str">
            <v>1.1.2.1.1</v>
          </cell>
          <cell r="G29" t="str">
            <v>1.1.2.1.1</v>
          </cell>
          <cell r="H29">
            <v>0</v>
          </cell>
          <cell r="I29">
            <v>0</v>
          </cell>
          <cell r="K29" t="str">
            <v>ARRANJO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D30" t="str">
            <v>ARRANJO</v>
          </cell>
          <cell r="E30">
            <v>0.30000000000000004</v>
          </cell>
          <cell r="F30">
            <v>1</v>
          </cell>
          <cell r="G30" t="str">
            <v>1.1.2.1.1.1</v>
          </cell>
          <cell r="H30">
            <v>1</v>
          </cell>
          <cell r="I30">
            <v>0</v>
          </cell>
          <cell r="K30" t="str">
            <v>PLANTA DE ARRANJO DEFINITIVO DAS UNIDADES, COM EQUIPAMENTOS EM 3D E DEFINIÇÕES DAS RESPECTIVAS ELEVAÇÕES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D31" t="str">
            <v>ARRANJO</v>
          </cell>
          <cell r="E31" t="str">
            <v>1.1.2.1.1.1</v>
          </cell>
          <cell r="F31" t="str">
            <v>1.1.2.1.1.1.1</v>
          </cell>
          <cell r="H31">
            <v>0</v>
          </cell>
          <cell r="I31">
            <v>0</v>
          </cell>
          <cell r="K31" t="str">
            <v>EQUIPMENT ARRANGEMENT  - PLAN - EL. 100,00</v>
          </cell>
          <cell r="L31" t="str">
            <v>A0</v>
          </cell>
          <cell r="M31">
            <v>1</v>
          </cell>
          <cell r="N31">
            <v>30</v>
          </cell>
          <cell r="O31">
            <v>150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D32" t="str">
            <v>ARRANJO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  <cell r="K32" t="str">
            <v>EQUIPMENT ARRANGEMENT  - PLAN - EL. 107,00-115,00</v>
          </cell>
          <cell r="L32" t="str">
            <v>A0</v>
          </cell>
          <cell r="M32">
            <v>1</v>
          </cell>
          <cell r="N32">
            <v>30</v>
          </cell>
          <cell r="O32">
            <v>150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D33" t="str">
            <v>ARRANJO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  <cell r="K33" t="str">
            <v>EQUIPMENT ARRANGEMENT  - PLAN - EL. 115,00-119,00</v>
          </cell>
          <cell r="L33" t="str">
            <v>A0</v>
          </cell>
          <cell r="M33">
            <v>1</v>
          </cell>
          <cell r="N33">
            <v>30</v>
          </cell>
          <cell r="O33">
            <v>150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D34" t="str">
            <v>ARRANJO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  <cell r="K34" t="str">
            <v>EQUIPMENT ARRANGEMENT  - PLAN - EL. 119,00 AND ABOVE</v>
          </cell>
          <cell r="L34" t="str">
            <v>A0</v>
          </cell>
          <cell r="M34">
            <v>1</v>
          </cell>
          <cell r="N34">
            <v>30</v>
          </cell>
          <cell r="O34">
            <v>150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D35" t="str">
            <v>ARRANJO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  <cell r="K35" t="str">
            <v>EQUIPMENT ARRANGEMENT - SECTIONS</v>
          </cell>
          <cell r="L35" t="str">
            <v>A0</v>
          </cell>
          <cell r="M35">
            <v>1</v>
          </cell>
          <cell r="N35">
            <v>30</v>
          </cell>
          <cell r="O35">
            <v>150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D36" t="str">
            <v>PROCESSO</v>
          </cell>
          <cell r="E36">
            <v>0.18000000000000005</v>
          </cell>
          <cell r="F36">
            <v>1</v>
          </cell>
          <cell r="G36" t="str">
            <v>1.1.2.1.2</v>
          </cell>
          <cell r="H36">
            <v>1</v>
          </cell>
          <cell r="I36">
            <v>0</v>
          </cell>
          <cell r="K36" t="str">
            <v>PROCESSO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D37" t="str">
            <v>PROCESSO</v>
          </cell>
          <cell r="E37">
            <v>0.18000000000000005</v>
          </cell>
          <cell r="F37">
            <v>1</v>
          </cell>
          <cell r="G37" t="str">
            <v>1.1.2.1.2.1</v>
          </cell>
          <cell r="H37">
            <v>1</v>
          </cell>
          <cell r="I37">
            <v>0</v>
          </cell>
          <cell r="K37" t="str">
            <v>FLUXOGRAMA DE ENGENHARIA E PLANTAS DE SEGURANÇA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D38" t="str">
            <v>PROCESSO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  <cell r="K38" t="str">
            <v>P&amp;ID - HYDROGEN  MAKE-UP - COMPRESSOR SECTION</v>
          </cell>
          <cell r="L38" t="str">
            <v>A0</v>
          </cell>
          <cell r="M38" t="str">
            <v>1</v>
          </cell>
          <cell r="N38">
            <v>40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D39" t="str">
            <v>PROCESSO</v>
          </cell>
          <cell r="E39" t="str">
            <v>1.1.2.1.2.1</v>
          </cell>
          <cell r="F39" t="str">
            <v>1.1.2.1.2.1.1</v>
          </cell>
          <cell r="H39">
            <v>0</v>
          </cell>
          <cell r="I39">
            <v>0</v>
          </cell>
          <cell r="K39" t="str">
            <v>P&amp;ID -FEED SURGE DRUM</v>
          </cell>
          <cell r="L39" t="str">
            <v>A0</v>
          </cell>
          <cell r="M39" t="str">
            <v>1</v>
          </cell>
          <cell r="N39">
            <v>40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D40" t="str">
            <v>PROCESSO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  <cell r="K40" t="str">
            <v>P&amp;ID - SHU</v>
          </cell>
          <cell r="L40" t="str">
            <v>A0</v>
          </cell>
          <cell r="M40" t="str">
            <v>1</v>
          </cell>
          <cell r="N40">
            <v>40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D41" t="str">
            <v>PROCESSO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  <cell r="K41" t="str">
            <v>P&amp;ID - SPLITTER</v>
          </cell>
          <cell r="L41" t="str">
            <v>A0</v>
          </cell>
          <cell r="M41" t="str">
            <v>1</v>
          </cell>
          <cell r="N41">
            <v>40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D42" t="str">
            <v>PROCESSO</v>
          </cell>
          <cell r="E42" t="str">
            <v>1.1.2.1.2.1</v>
          </cell>
          <cell r="F42" t="str">
            <v>1.1.2.1.2.1.1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D43" t="str">
            <v>PROCESSO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  <cell r="K43" t="str">
            <v>P&amp;ID - FIRST STAGE HDS SEPARATION SECTION</v>
          </cell>
          <cell r="L43" t="str">
            <v>A0</v>
          </cell>
          <cell r="M43" t="str">
            <v>1</v>
          </cell>
          <cell r="N43">
            <v>40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D44" t="str">
            <v>PROCESSO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  <cell r="K44" t="str">
            <v>P&amp;ID - H2 RECYCLE COMPRESSION SECTION</v>
          </cell>
          <cell r="L44" t="str">
            <v>A0</v>
          </cell>
          <cell r="M44" t="str">
            <v>1</v>
          </cell>
          <cell r="N44">
            <v>40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D45" t="str">
            <v>PROCESSO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20</v>
          </cell>
          <cell r="O45">
            <v>0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D46" t="str">
            <v>PROCESSO</v>
          </cell>
          <cell r="E46" t="str">
            <v>1.1.2.1.2.1</v>
          </cell>
          <cell r="F46" t="str">
            <v>1.1.2.1.2.1.1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8</v>
          </cell>
          <cell r="N46">
            <v>0</v>
          </cell>
          <cell r="O46">
            <v>0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D47" t="str">
            <v>PROCESSO</v>
          </cell>
          <cell r="E47" t="str">
            <v>1.1.2.1.2.1</v>
          </cell>
          <cell r="F47" t="str">
            <v>1.1.2.1.2.1.1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100</v>
          </cell>
          <cell r="O47">
            <v>0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D48" t="str">
            <v>PROCESSO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K48" t="str">
            <v>P&amp;ID - STABILIZATION SECTION</v>
          </cell>
          <cell r="L48" t="str">
            <v>A0</v>
          </cell>
          <cell r="M48" t="str">
            <v>1</v>
          </cell>
          <cell r="N48">
            <v>40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D49" t="str">
            <v>PROCESSO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K49" t="str">
            <v>P&amp;ID - PRODUCTION COOLING</v>
          </cell>
          <cell r="L49" t="str">
            <v>A0</v>
          </cell>
          <cell r="M49" t="str">
            <v>1</v>
          </cell>
          <cell r="N49">
            <v>40</v>
          </cell>
          <cell r="O49">
            <v>90</v>
          </cell>
        </row>
        <row r="50">
          <cell r="C50">
            <v>2316</v>
          </cell>
          <cell r="D50" t="str">
            <v>PROCESSO</v>
          </cell>
          <cell r="E50" t="str">
            <v>1.1.2.1.2.1</v>
          </cell>
          <cell r="F50" t="str">
            <v>1.1.2.1.2.1.1</v>
          </cell>
          <cell r="H50">
            <v>0</v>
          </cell>
          <cell r="I50">
            <v>0</v>
          </cell>
          <cell r="K50" t="str">
            <v>DRENAGEM OLEOSA E DE AMINA - FLUXOGRAMA DE ENGENHARIA</v>
          </cell>
          <cell r="L50" t="str">
            <v>A0</v>
          </cell>
          <cell r="M50" t="str">
            <v>1</v>
          </cell>
          <cell r="N50">
            <v>40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E51" t="str">
            <v>1.1.2.1.2.1</v>
          </cell>
          <cell r="F51" t="str">
            <v>1.1.2.1.2.1.1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82</v>
          </cell>
          <cell r="N51">
            <v>0</v>
          </cell>
          <cell r="O51">
            <v>0</v>
          </cell>
        </row>
        <row r="52">
          <cell r="C52">
            <v>2316</v>
          </cell>
          <cell r="D52" t="str">
            <v>PROCESSO</v>
          </cell>
          <cell r="E52" t="str">
            <v>1.1.2.1.2.1</v>
          </cell>
          <cell r="F52" t="str">
            <v>1.1.2.1.2.1.1</v>
          </cell>
          <cell r="H52">
            <v>0</v>
          </cell>
          <cell r="I52">
            <v>0</v>
          </cell>
          <cell r="K52" t="str">
            <v>VAPOR E CONDENSADO - FLUXOGRAMA DE ENGENHARIA</v>
          </cell>
          <cell r="L52" t="str">
            <v>A0</v>
          </cell>
          <cell r="M52" t="str">
            <v>1</v>
          </cell>
          <cell r="N52">
            <v>40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E53" t="str">
            <v>1.1.2.1.2.1</v>
          </cell>
          <cell r="F53" t="str">
            <v>1.1.2.1.2.1.1</v>
          </cell>
          <cell r="G53">
            <v>0.192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15</v>
          </cell>
          <cell r="O53">
            <v>0</v>
          </cell>
        </row>
        <row r="54">
          <cell r="C54">
            <v>2316</v>
          </cell>
          <cell r="D54" t="str">
            <v>PROCESSO</v>
          </cell>
          <cell r="E54" t="str">
            <v>1.1.2.1.2.1</v>
          </cell>
          <cell r="F54" t="str">
            <v>1.1.2.1.2.1.1</v>
          </cell>
          <cell r="H54">
            <v>0</v>
          </cell>
          <cell r="I54">
            <v>0</v>
          </cell>
          <cell r="K54" t="str">
            <v>ÁGUA INDUSTRIAL, ÁGUA DE RESFRIAMENTO, ÁGUA DE PROCESSO, "BFW" E ÁGUA POTÁVEL - FLUXOGRAMA DE ENGENHARIA</v>
          </cell>
          <cell r="L54" t="str">
            <v>A0</v>
          </cell>
          <cell r="M54" t="str">
            <v>1</v>
          </cell>
          <cell r="N54">
            <v>40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E55" t="str">
            <v>1.1.2.1.2.1</v>
          </cell>
          <cell r="F55" t="str">
            <v>1.1.2.1.2.1.1</v>
          </cell>
          <cell r="G55">
            <v>0.79200000000000004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E56" t="str">
            <v>1.1.2.1.2.1</v>
          </cell>
          <cell r="F56" t="str">
            <v>1.1.2.1.2.1.1</v>
          </cell>
          <cell r="G56">
            <v>6.5608465608465602E-2</v>
          </cell>
          <cell r="H56">
            <v>0</v>
          </cell>
          <cell r="I56">
            <v>0</v>
          </cell>
          <cell r="K56" t="str">
            <v>SISTEMA DE RECUPERAÇÃO DE CONDENSADO - FLUXOGRAMA DE ENGENHARIA</v>
          </cell>
          <cell r="L56" t="str">
            <v>A0</v>
          </cell>
          <cell r="M56" t="str">
            <v>1</v>
          </cell>
          <cell r="N56">
            <v>40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  <cell r="K58" t="str">
            <v>PLANIMÉTRICO DE INCÊNDIO - SISTEMAS DE DETECÇÃO</v>
          </cell>
          <cell r="L58" t="str">
            <v>A0</v>
          </cell>
          <cell r="M58" t="str">
            <v>1</v>
          </cell>
          <cell r="N58">
            <v>40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E59" t="str">
            <v>1.1.2.1.2.1</v>
          </cell>
          <cell r="F59" t="str">
            <v>1.1.2.1.2.1.1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  <cell r="K60" t="str">
            <v>MATRIZ DE CAUSA E EFEITO SDCD</v>
          </cell>
          <cell r="L60" t="str">
            <v>A3</v>
          </cell>
          <cell r="M60" t="str">
            <v>25</v>
          </cell>
          <cell r="N60">
            <v>210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  <cell r="K61" t="str">
            <v>MATRIZ DE CAUSA E EFEITO PES</v>
          </cell>
          <cell r="L61" t="str">
            <v>A3</v>
          </cell>
          <cell r="M61" t="str">
            <v>25</v>
          </cell>
          <cell r="N61">
            <v>210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  <cell r="K63" t="str">
            <v>LISTA DE EQUIPAMENTOS</v>
          </cell>
          <cell r="L63" t="str">
            <v>A4</v>
          </cell>
          <cell r="M63" t="str">
            <v>6</v>
          </cell>
          <cell r="N63">
            <v>50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E64" t="str">
            <v>1.1.2.1.2.1</v>
          </cell>
          <cell r="F64" t="str">
            <v>1.1.2.1.2.1.1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  <cell r="K65" t="str">
            <v>MEMORIAL DESCRITIVO DE SEGURANÇA</v>
          </cell>
          <cell r="L65" t="str">
            <v>A4</v>
          </cell>
          <cell r="M65" t="str">
            <v>6</v>
          </cell>
          <cell r="N65">
            <v>80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  <cell r="K66" t="str">
            <v>FOLHAS DE DADOS DE PROCESSO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  <cell r="K67" t="str">
            <v>FUEL GAS STRAINER (FT-450002 A/B)</v>
          </cell>
          <cell r="L67" t="str">
            <v>A4</v>
          </cell>
          <cell r="M67">
            <v>4</v>
          </cell>
          <cell r="N67">
            <v>10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  <cell r="K68" t="str">
            <v>FUEL GAS COALESCER (FT-450003)</v>
          </cell>
          <cell r="L68" t="str">
            <v>A4</v>
          </cell>
          <cell r="M68">
            <v>4</v>
          </cell>
          <cell r="N68">
            <v>10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E69" t="str">
            <v>1.1.2.1.2.2</v>
          </cell>
          <cell r="F69" t="str">
            <v>1.1.2.1.2.2.1</v>
          </cell>
          <cell r="G69">
            <v>9.6296296296296297E-2</v>
          </cell>
          <cell r="H69">
            <v>0</v>
          </cell>
          <cell r="I69">
            <v>0</v>
          </cell>
          <cell r="K69" t="str">
            <v>CORROSION INHIBITOR INJECTION PACKAGE (Z-450003)</v>
          </cell>
          <cell r="L69" t="str">
            <v>A4</v>
          </cell>
          <cell r="M69">
            <v>4</v>
          </cell>
          <cell r="N69">
            <v>10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  <cell r="K70" t="str">
            <v>ANTI-FOAMING AGENT INJECTION PACKAGE (Z-450051)</v>
          </cell>
          <cell r="L70" t="str">
            <v>A4</v>
          </cell>
          <cell r="M70">
            <v>4</v>
          </cell>
          <cell r="N70">
            <v>10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  <cell r="K71" t="str">
            <v>DESUPERHEATER (Z-450052)</v>
          </cell>
          <cell r="L71" t="str">
            <v>A4</v>
          </cell>
          <cell r="M71">
            <v>4</v>
          </cell>
          <cell r="N71">
            <v>10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E73" t="str">
            <v>1.1.2.1.2.2</v>
          </cell>
          <cell r="F73" t="str">
            <v>1.1.2.1.2.2.1</v>
          </cell>
          <cell r="G73">
            <v>0.3925925925925926</v>
          </cell>
          <cell r="H73">
            <v>0</v>
          </cell>
          <cell r="I73">
            <v>0</v>
          </cell>
          <cell r="K73" t="str">
            <v>FOLHA DE DADOS DE INSTRUMENTOS</v>
          </cell>
          <cell r="L73" t="str">
            <v>A4</v>
          </cell>
          <cell r="M73">
            <v>30</v>
          </cell>
          <cell r="N73">
            <v>100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  <cell r="K74" t="str">
            <v>MEMÓRIAS DE CÁLCULO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  <cell r="K75" t="str">
            <v>CALCULATION SHEET - FUEL GAS STRAINER (FT-450002 A/B)</v>
          </cell>
          <cell r="L75" t="str">
            <v>A4</v>
          </cell>
          <cell r="M75" t="str">
            <v>5</v>
          </cell>
          <cell r="N75">
            <v>20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E76" t="str">
            <v>1.1.2.1.2.3</v>
          </cell>
          <cell r="F76" t="str">
            <v>1.1.2.1.2.3.1</v>
          </cell>
          <cell r="G76">
            <v>8.4656084656084651E-2</v>
          </cell>
          <cell r="H76">
            <v>0</v>
          </cell>
          <cell r="I76">
            <v>0</v>
          </cell>
          <cell r="K76" t="str">
            <v>CALCULATION SHEET - FUEL GAS COALESCER (FT-450003)</v>
          </cell>
          <cell r="L76" t="str">
            <v>A4</v>
          </cell>
          <cell r="M76" t="str">
            <v>5</v>
          </cell>
          <cell r="N76">
            <v>20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  <cell r="K77" t="str">
            <v>CALCULATION SHEET - DESUPERHEATER (Z-450052)</v>
          </cell>
          <cell r="L77" t="str">
            <v>A4</v>
          </cell>
          <cell r="M77" t="str">
            <v>5</v>
          </cell>
          <cell r="N77">
            <v>20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  <cell r="K78" t="str">
            <v>CALCULATION SHEET - SHU FEED PUMPS (B-450001 A/B)</v>
          </cell>
          <cell r="L78" t="str">
            <v>A4</v>
          </cell>
          <cell r="M78" t="str">
            <v>5</v>
          </cell>
          <cell r="N78">
            <v>20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  <cell r="K79" t="str">
            <v>CALCULATION SHEET - SPLITTER REFLUX PUMPS (B-450002 A/B)</v>
          </cell>
          <cell r="L79" t="str">
            <v>A4</v>
          </cell>
          <cell r="M79" t="str">
            <v>5</v>
          </cell>
          <cell r="N79">
            <v>20</v>
          </cell>
        </row>
        <row r="80">
          <cell r="C80">
            <v>2316</v>
          </cell>
          <cell r="D80" t="str">
            <v>PROCESSO</v>
          </cell>
          <cell r="E80" t="str">
            <v>1.1.2.1.2.3</v>
          </cell>
          <cell r="F80" t="str">
            <v>1.1.2.1.2.3.1</v>
          </cell>
          <cell r="H80">
            <v>0</v>
          </cell>
          <cell r="I80">
            <v>0</v>
          </cell>
          <cell r="K80" t="str">
            <v>CALCULATION SHEET - FIRST STAGE HDS FEED PUMPS (B-450003 A/B)</v>
          </cell>
          <cell r="L80" t="str">
            <v>A4</v>
          </cell>
          <cell r="M80" t="str">
            <v>5</v>
          </cell>
          <cell r="N80">
            <v>20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E81" t="str">
            <v>1.1.2.1.2.3</v>
          </cell>
          <cell r="F81" t="str">
            <v>1.1.2.1.2.3.1</v>
          </cell>
          <cell r="G81">
            <v>9.72338642078793E-2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30</v>
          </cell>
        </row>
        <row r="82">
          <cell r="C82">
            <v>2316</v>
          </cell>
          <cell r="D82" t="str">
            <v>PROCESSO</v>
          </cell>
          <cell r="E82" t="str">
            <v>1.1.2.1.2.3</v>
          </cell>
          <cell r="F82" t="str">
            <v>1.1.2.1.2.3.1</v>
          </cell>
          <cell r="H82">
            <v>0</v>
          </cell>
          <cell r="I82">
            <v>0</v>
          </cell>
          <cell r="K82" t="str">
            <v>CALCULATION SHEET - FIRST STAGE HDS COLD PUMPS (B-450005 A/B)</v>
          </cell>
          <cell r="L82" t="str">
            <v>A4</v>
          </cell>
          <cell r="M82" t="str">
            <v>5</v>
          </cell>
          <cell r="N82">
            <v>20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  <cell r="K83" t="str">
            <v>CALCULATION SHEET - SECOND STAGE HDS FEED PUMPS (B-450006 A/B)</v>
          </cell>
          <cell r="L83" t="str">
            <v>A4</v>
          </cell>
          <cell r="M83" t="str">
            <v>5</v>
          </cell>
          <cell r="N83">
            <v>20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  <cell r="K84" t="str">
            <v>CALCULATION SHEET - STABILIZER REFLUX PUMPS (B-450007 A/B)</v>
          </cell>
          <cell r="L84" t="str">
            <v>A4</v>
          </cell>
          <cell r="M84" t="str">
            <v>5</v>
          </cell>
          <cell r="N84">
            <v>20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  <cell r="K85" t="str">
            <v>CALCULATION SHEET - FIRST STAGE HDS RECYCLE WASHING WATER PUMP (B-450008)</v>
          </cell>
          <cell r="L85" t="str">
            <v>A4</v>
          </cell>
          <cell r="M85" t="str">
            <v>5</v>
          </cell>
          <cell r="N85">
            <v>20</v>
          </cell>
        </row>
        <row r="86">
          <cell r="C86">
            <v>2316</v>
          </cell>
          <cell r="D86" t="str">
            <v>PROCESSO</v>
          </cell>
          <cell r="E86" t="str">
            <v>1.1.2.1.2.3</v>
          </cell>
          <cell r="F86" t="str">
            <v>1.1.2.1.2.3.1</v>
          </cell>
          <cell r="H86">
            <v>0</v>
          </cell>
          <cell r="I86">
            <v>0</v>
          </cell>
          <cell r="K86" t="str">
            <v>CALCULATION SHEET - 2ND STAGE HDS RECYCLE WASHING WATER PUMP (B-450009)</v>
          </cell>
          <cell r="L86" t="str">
            <v>A4</v>
          </cell>
          <cell r="M86" t="str">
            <v>5</v>
          </cell>
          <cell r="N86">
            <v>20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E87" t="str">
            <v>1.1.2.1.2.3</v>
          </cell>
          <cell r="F87" t="str">
            <v>1.1.2.1.2.3.1</v>
          </cell>
          <cell r="G87">
            <v>0.11064543168482817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30</v>
          </cell>
        </row>
        <row r="88">
          <cell r="C88">
            <v>2316</v>
          </cell>
          <cell r="D88" t="str">
            <v>PROCESSO</v>
          </cell>
          <cell r="E88" t="str">
            <v>1.1.2.1.2.3</v>
          </cell>
          <cell r="F88" t="str">
            <v>1.1.2.1.2.3.1</v>
          </cell>
          <cell r="H88">
            <v>0</v>
          </cell>
          <cell r="I88">
            <v>0</v>
          </cell>
          <cell r="K88" t="str">
            <v>CALCULATION SHEET - STABILIZER BOTTOMS PUMPS (B-450011 A/B)</v>
          </cell>
          <cell r="L88" t="str">
            <v>A4</v>
          </cell>
          <cell r="M88" t="str">
            <v>5</v>
          </cell>
          <cell r="N88">
            <v>20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E89" t="str">
            <v>1.1.2.1.2.3</v>
          </cell>
          <cell r="F89" t="str">
            <v>1.1.2.1.2.3.1</v>
          </cell>
          <cell r="G89">
            <v>0.38636363636363635</v>
          </cell>
          <cell r="H89">
            <v>0</v>
          </cell>
          <cell r="I89">
            <v>0</v>
          </cell>
          <cell r="K89" t="str">
            <v>CALCULATION SHEET - HDS RECIRCULATION PUMP (B-450012)</v>
          </cell>
          <cell r="L89" t="str">
            <v>A4</v>
          </cell>
          <cell r="M89" t="str">
            <v>5</v>
          </cell>
          <cell r="N89">
            <v>20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  <cell r="K90" t="str">
            <v>CALCULATION SHEET - EXHAUST CONDENSATE PUMPS (B-450013 A/B)</v>
          </cell>
          <cell r="L90" t="str">
            <v>A4</v>
          </cell>
          <cell r="M90" t="str">
            <v>5</v>
          </cell>
          <cell r="N90">
            <v>20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  <cell r="K91" t="str">
            <v>CALCULATION SHEET - BLOW DOWN DRUM PUMPS (B-450014 A/B)</v>
          </cell>
          <cell r="L91" t="str">
            <v>A4</v>
          </cell>
          <cell r="M91" t="str">
            <v>5</v>
          </cell>
          <cell r="N91">
            <v>20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E92" t="str">
            <v>1.1.2.1.2.3</v>
          </cell>
          <cell r="F92" t="str">
            <v>1.1.2.1.2.3.1</v>
          </cell>
          <cell r="G92">
            <v>0.52272727272727271</v>
          </cell>
          <cell r="H92">
            <v>0</v>
          </cell>
          <cell r="I92">
            <v>0</v>
          </cell>
          <cell r="K92" t="str">
            <v>CALCULATION SHEET - SUMP TANK PUMPS (B-450015 A/B)</v>
          </cell>
          <cell r="L92" t="str">
            <v>A4</v>
          </cell>
          <cell r="M92" t="str">
            <v>5</v>
          </cell>
          <cell r="N92">
            <v>20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  <cell r="K93" t="str">
            <v>CALCULATION SHEET - RICH DEA PUMPS (B-450051 A/B)</v>
          </cell>
          <cell r="L93" t="str">
            <v>A4</v>
          </cell>
          <cell r="M93" t="str">
            <v>5</v>
          </cell>
          <cell r="N93">
            <v>20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  <cell r="K94" t="str">
            <v>CALCULATION SHEET - DEA REGENERATION REFLUX PUMPS (B-450052 A/B)</v>
          </cell>
          <cell r="L94" t="str">
            <v>A4</v>
          </cell>
          <cell r="M94" t="str">
            <v>5</v>
          </cell>
          <cell r="N94">
            <v>20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  <cell r="K95" t="str">
            <v>CALCULATION SHEET - LEAN DEA PUMPS (B-450053 A/B)</v>
          </cell>
          <cell r="L95" t="str">
            <v>A4</v>
          </cell>
          <cell r="M95" t="str">
            <v>5</v>
          </cell>
          <cell r="N95">
            <v>20</v>
          </cell>
        </row>
        <row r="96">
          <cell r="C96">
            <v>2316</v>
          </cell>
          <cell r="D96" t="str">
            <v>PROCESSO</v>
          </cell>
          <cell r="E96" t="str">
            <v>1.1.2.1.2.3</v>
          </cell>
          <cell r="F96" t="str">
            <v>1.1.2.1.2.3.1</v>
          </cell>
          <cell r="H96">
            <v>0</v>
          </cell>
          <cell r="I96">
            <v>0</v>
          </cell>
          <cell r="K96" t="str">
            <v>CALCULATION SHEET - RECIRCULATION DEA PUMP (B-450055)</v>
          </cell>
          <cell r="L96" t="str">
            <v>A4</v>
          </cell>
          <cell r="M96" t="str">
            <v>5</v>
          </cell>
          <cell r="N96">
            <v>20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E97" t="str">
            <v>1.1.2.1.2.3</v>
          </cell>
          <cell r="F97" t="str">
            <v>1.1.2.1.2.3.1</v>
          </cell>
          <cell r="G97">
            <v>0.80792142972146197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78</v>
          </cell>
          <cell r="O97">
            <v>0</v>
          </cell>
        </row>
        <row r="98">
          <cell r="C98">
            <v>2316</v>
          </cell>
          <cell r="D98" t="str">
            <v>PROCESSO</v>
          </cell>
          <cell r="E98" t="str">
            <v>1.1.2.1.2.3</v>
          </cell>
          <cell r="F98" t="str">
            <v>1.1.2.1.2.3.1</v>
          </cell>
          <cell r="H98">
            <v>0</v>
          </cell>
          <cell r="I98">
            <v>0</v>
          </cell>
          <cell r="K98" t="str">
            <v>MEMORIA DE CÁLCULO - LINHAS DE INCÊNDIO</v>
          </cell>
          <cell r="L98" t="str">
            <v>A4</v>
          </cell>
          <cell r="M98" t="str">
            <v>5</v>
          </cell>
          <cell r="N98">
            <v>40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E99" t="str">
            <v>1.1.2.1.2.3</v>
          </cell>
          <cell r="F99" t="str">
            <v>1.1.2.1.2.3.1</v>
          </cell>
          <cell r="G99">
            <v>0.24661219609406138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E100" t="str">
            <v>1.1.2.1.2.3</v>
          </cell>
          <cell r="F100" t="str">
            <v>1.1.2.1.2.3.1</v>
          </cell>
          <cell r="G100">
            <v>0.16969696969696971</v>
          </cell>
          <cell r="H100">
            <v>0</v>
          </cell>
          <cell r="I100">
            <v>0</v>
          </cell>
          <cell r="K100" t="str">
            <v>MEMORIA DE CÁLCULO - SISTEMA DE DILÚVIO</v>
          </cell>
          <cell r="L100" t="str">
            <v>A4</v>
          </cell>
          <cell r="M100" t="str">
            <v>3</v>
          </cell>
          <cell r="N100">
            <v>40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  <cell r="K101" t="str">
            <v>DIAGRAMAS DE BLOCOS E BALANÇOS DE MATERIAIS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E102" t="str">
            <v>1.1.2.1.2.4</v>
          </cell>
          <cell r="F102" t="str">
            <v>1.1.2.1.2.4.1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  <cell r="K104" t="str">
            <v>CIVIL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  <cell r="K105" t="str">
            <v>PLANTAS DE ESTAQUEAMENTO DAS UNIDADES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  <cell r="K106" t="str">
            <v>ESTAQUEAMENTO DA UNIDADE U-4500 - FL.1/2</v>
          </cell>
          <cell r="N106">
            <v>70</v>
          </cell>
          <cell r="O106">
            <v>40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  <cell r="K107" t="str">
            <v>ESTAQUEAMENTO DA UNIDADE U-4500 - FL.2/2</v>
          </cell>
          <cell r="N107">
            <v>70</v>
          </cell>
          <cell r="O107">
            <v>40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  <cell r="K109" t="str">
            <v>MC ESTAQUEAMENTO DA UNIDADE U-4500</v>
          </cell>
          <cell r="N109">
            <v>150</v>
          </cell>
        </row>
        <row r="110">
          <cell r="C110">
            <v>2316</v>
          </cell>
          <cell r="D110" t="str">
            <v>CIVIL</v>
          </cell>
          <cell r="E110" t="str">
            <v>1.1.2.1.3</v>
          </cell>
          <cell r="F110" t="str">
            <v>1.1.2.1.3.2</v>
          </cell>
          <cell r="G110" t="str">
            <v>1.1.2.1.3.2</v>
          </cell>
          <cell r="H110">
            <v>0</v>
          </cell>
          <cell r="I110">
            <v>0</v>
          </cell>
          <cell r="K110" t="str">
            <v>UNDERGROUND ELÉTRICO E DE INSTRUMENTAÇÃO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E111" t="str">
            <v>1.1.2.1.3.2</v>
          </cell>
          <cell r="F111" t="str">
            <v>1.1.2.1.3.2.1</v>
          </cell>
          <cell r="G111">
            <v>0.1742726185731367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15</v>
          </cell>
        </row>
        <row r="112">
          <cell r="C112">
            <v>2316</v>
          </cell>
          <cell r="D112" t="str">
            <v>CIVIL</v>
          </cell>
          <cell r="E112" t="str">
            <v>1.1.2.1.3.2</v>
          </cell>
          <cell r="F112" t="str">
            <v>1.1.2.1.3.2.1</v>
          </cell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E113" t="str">
            <v>1.1.2.1.3</v>
          </cell>
          <cell r="F113" t="str">
            <v>1.1.2.1.3.3</v>
          </cell>
          <cell r="G113">
            <v>0.2029731275014294</v>
          </cell>
          <cell r="H113">
            <v>0</v>
          </cell>
          <cell r="I113">
            <v>0</v>
          </cell>
          <cell r="K113" t="str">
            <v>DRENAGEM “ON SITE” INCLUSIVE TUBULAÇÕES ENTERRADAS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E114" t="str">
            <v>1.1.2.1.3.3</v>
          </cell>
          <cell r="F114" t="str">
            <v>1.1.2.1.3.3.1</v>
          </cell>
          <cell r="G114">
            <v>0.54929577464788737</v>
          </cell>
          <cell r="H114">
            <v>0</v>
          </cell>
          <cell r="I114">
            <v>0</v>
          </cell>
          <cell r="K114" t="str">
            <v xml:space="preserve">SUMP TANK - FORMAS  </v>
          </cell>
          <cell r="N114">
            <v>20</v>
          </cell>
          <cell r="O114">
            <v>25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  <cell r="K115" t="str">
            <v>SUMP TANK - ARMADURAS - FL. 1 DE 2</v>
          </cell>
          <cell r="N115">
            <v>20</v>
          </cell>
          <cell r="O115">
            <v>20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  <cell r="K116" t="str">
            <v>SUMP TANK - ARMADURAS - FL. 2 DE 2</v>
          </cell>
          <cell r="N116">
            <v>20</v>
          </cell>
          <cell r="O116">
            <v>20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E118" t="str">
            <v>1.1.2.1.3.3</v>
          </cell>
          <cell r="F118" t="str">
            <v>1.1.2.1.3.3.1</v>
          </cell>
          <cell r="G118">
            <v>0.36056338028169016</v>
          </cell>
          <cell r="H118">
            <v>0</v>
          </cell>
          <cell r="I118">
            <v>0</v>
          </cell>
          <cell r="K118" t="str">
            <v>CANALETAS DO SISTEMA DE PUMP OUT - PLANTAS E CORTES - FORMA</v>
          </cell>
          <cell r="N118">
            <v>15</v>
          </cell>
          <cell r="O118">
            <v>25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  <cell r="K119" t="str">
            <v>CANALETAS DO SISTEMA DE PUMP OUT - DETALHES - FORMA</v>
          </cell>
          <cell r="N119">
            <v>15</v>
          </cell>
          <cell r="O119">
            <v>25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  <cell r="K120" t="str">
            <v>CANALETAS - DRENAGEM CONTAMINADA, OLEOSA E PLUVIAL - PLANTA - FORMAS</v>
          </cell>
          <cell r="N120">
            <v>15</v>
          </cell>
          <cell r="O120">
            <v>25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  <cell r="K121" t="str">
            <v>CANALETAS - DRENAGEM CONTAMINADA, OLEOSA E PLUVIAL - CORTES E DETALHES - FORMAS</v>
          </cell>
          <cell r="N121">
            <v>15</v>
          </cell>
          <cell r="O121">
            <v>25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  <cell r="K123" t="str">
            <v>CANALETAS DO SISTEMA DE PUMP OUT - ARMADURA</v>
          </cell>
          <cell r="N123">
            <v>15</v>
          </cell>
          <cell r="O123">
            <v>25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E124" t="str">
            <v>1.1.2.1.3.3</v>
          </cell>
          <cell r="F124" t="str">
            <v>1.1.2.1.3.3.1</v>
          </cell>
          <cell r="G124">
            <v>9.014084507042254E-2</v>
          </cell>
          <cell r="H124">
            <v>0</v>
          </cell>
          <cell r="I124">
            <v>0</v>
          </cell>
          <cell r="K124" t="str">
            <v>CANALETAS - DRENAGEM CONTAMINADA, OLEOSA E PLUVIAL - ARMADURA - FL.1/4</v>
          </cell>
          <cell r="N124">
            <v>15</v>
          </cell>
          <cell r="O124">
            <v>25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  <cell r="K125" t="str">
            <v>CANALETAS - DRENAGEM CONTAMINADA, OLEOSA E PLUVIAL - ARMADURA - FL.2/4</v>
          </cell>
          <cell r="N125">
            <v>15</v>
          </cell>
          <cell r="O125">
            <v>25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  <cell r="K126" t="str">
            <v>CANALETAS - DRENAGEM CONTAMINADA, OLEOSA E PLUVIAL - ARMADURA - FL.3/4</v>
          </cell>
          <cell r="N126">
            <v>15</v>
          </cell>
          <cell r="O126">
            <v>25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  <cell r="K127" t="str">
            <v>CANALETAS - DRENAGEM CONTAMINADA, OLEOSA E PLUVIAL - ARMADURA - FL.4/4</v>
          </cell>
          <cell r="N127">
            <v>15</v>
          </cell>
          <cell r="O127">
            <v>25</v>
          </cell>
        </row>
        <row r="128">
          <cell r="C128">
            <v>2316</v>
          </cell>
          <cell r="D128" t="str">
            <v>CIVIL</v>
          </cell>
          <cell r="E128" t="str">
            <v>1.1.2.1.3.3</v>
          </cell>
          <cell r="F128" t="str">
            <v>1.1.2.1.3.3.1</v>
          </cell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E129" t="str">
            <v>1.1.2.1.3.3</v>
          </cell>
          <cell r="F129" t="str">
            <v>1.1.2.1.3.3.1</v>
          </cell>
          <cell r="G129">
            <v>0.77415666094911373</v>
          </cell>
          <cell r="H129">
            <v>0</v>
          </cell>
          <cell r="I129">
            <v>0</v>
          </cell>
          <cell r="K129" t="str">
            <v xml:space="preserve">MC - ESTRUTURAS DE CONCRETO - SISTEMA DE DRENAGEM </v>
          </cell>
          <cell r="N129">
            <v>50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E130" t="str">
            <v>1.1.2.1.3.3</v>
          </cell>
          <cell r="F130" t="str">
            <v>1.1.2.1.3.3.1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  <cell r="K131" t="str">
            <v>MC - ESTRUTURAS DE CONCRETO - SUMP TANK</v>
          </cell>
          <cell r="N131">
            <v>50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E133" t="str">
            <v>1.1.2.1.3.3</v>
          </cell>
          <cell r="F133" t="str">
            <v>1.1.2.1.3.3.1</v>
          </cell>
          <cell r="G133">
            <v>8.8626292466765136E-2</v>
          </cell>
          <cell r="H133">
            <v>0</v>
          </cell>
          <cell r="I133">
            <v>0</v>
          </cell>
          <cell r="K133" t="str">
            <v>DRENAGEM CONTAMINADA E OLEOSA - U-2316 - PLANTA GERAL (RE)</v>
          </cell>
          <cell r="N133">
            <v>60</v>
          </cell>
          <cell r="O133">
            <v>140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  <cell r="K134" t="str">
            <v>DRENAGEM CONTAMINADA E OLEOSA - U-2316 - PLANTA GERAL (RE)</v>
          </cell>
          <cell r="N134">
            <v>60</v>
          </cell>
          <cell r="O134">
            <v>140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  <cell r="K135" t="str">
            <v>DRENAGEM CONTAMINADA E OLEOSA - U-2316 - DETALHES</v>
          </cell>
          <cell r="N135">
            <v>60</v>
          </cell>
          <cell r="O135">
            <v>140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E136" t="str">
            <v>1.1.2.1.3.3</v>
          </cell>
          <cell r="F136" t="str">
            <v>1.1.2.1.3.3.1</v>
          </cell>
          <cell r="G136">
            <v>4.874446085672083E-2</v>
          </cell>
          <cell r="H136">
            <v>0</v>
          </cell>
          <cell r="I136">
            <v>0</v>
          </cell>
          <cell r="K136" t="str">
            <v>DRENAGEM CONTAMINADA E OLEOSA - U-2316 - DETALHES</v>
          </cell>
          <cell r="N136">
            <v>60</v>
          </cell>
          <cell r="O136">
            <v>140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  <cell r="K137" t="str">
            <v>DRENAGEM OLEOSA - U-2316 - PISOS ELEVADOS</v>
          </cell>
          <cell r="N137">
            <v>40</v>
          </cell>
          <cell r="O137">
            <v>100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  <cell r="K138" t="str">
            <v>DRENAGEM OLEOSA - U-2316 - PISOS ELEVADOS</v>
          </cell>
          <cell r="N138">
            <v>40</v>
          </cell>
          <cell r="O138">
            <v>100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E139" t="str">
            <v>1.1.2.1.3.3</v>
          </cell>
          <cell r="F139" t="str">
            <v>1.1.2.1.3.3.1</v>
          </cell>
          <cell r="G139">
            <v>0.48744460856720828</v>
          </cell>
          <cell r="H139">
            <v>0</v>
          </cell>
          <cell r="I139">
            <v>0</v>
          </cell>
          <cell r="K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  <cell r="K140" t="str">
            <v>LISTA DE MATERIAL DE DRENAGEM OLEOSA - U-2316</v>
          </cell>
          <cell r="N140">
            <v>20</v>
          </cell>
          <cell r="O140">
            <v>30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  <cell r="K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E142" t="str">
            <v>1.1.2.1.3.3</v>
          </cell>
          <cell r="F142" t="str">
            <v>1.1.2.1.3.3.1</v>
          </cell>
          <cell r="G142">
            <v>4.874446085672083E-2</v>
          </cell>
          <cell r="H142">
            <v>0</v>
          </cell>
          <cell r="I142">
            <v>0</v>
          </cell>
          <cell r="K142" t="str">
            <v>CANALETA DO SISTEMA DE PUMP-OUT - U-2316 - PLANTA E DETALHES</v>
          </cell>
          <cell r="N142">
            <v>40</v>
          </cell>
          <cell r="O142">
            <v>90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  <cell r="K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  <cell r="K144" t="str">
            <v>LISTA DE MATERIAL DO SISTEMA DE PUMP-OUT - U-2316</v>
          </cell>
          <cell r="N144">
            <v>5</v>
          </cell>
          <cell r="O144">
            <v>15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E145" t="str">
            <v>1.1.2.1.3.3</v>
          </cell>
          <cell r="F145" t="str">
            <v>1.1.2.1.3.3.1</v>
          </cell>
          <cell r="G145">
            <v>4.874446085672083E-2</v>
          </cell>
          <cell r="H145">
            <v>0</v>
          </cell>
          <cell r="I145">
            <v>0</v>
          </cell>
          <cell r="K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  <cell r="K146" t="str">
            <v>SISTEMA DE COMBATE A INCÊNDIO - SISTEMAS ENTERRADOS - U-2316 - PLANTA</v>
          </cell>
          <cell r="N146">
            <v>60</v>
          </cell>
          <cell r="O146">
            <v>140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  <cell r="K147" t="str">
            <v>SISTEMA DE COMBATE A INCÊNDIO - SISTEMAS ENTERRADOS - U-2316 - DET.</v>
          </cell>
          <cell r="N147">
            <v>60</v>
          </cell>
          <cell r="O147">
            <v>140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E148" t="str">
            <v>1.1.2.1.3.3</v>
          </cell>
          <cell r="F148" t="str">
            <v>1.1.2.1.3.3.1</v>
          </cell>
          <cell r="G148">
            <v>1.1816838995568686E-2</v>
          </cell>
          <cell r="H148">
            <v>0</v>
          </cell>
          <cell r="I148">
            <v>0</v>
          </cell>
          <cell r="K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  <cell r="K149" t="str">
            <v>LISTA DE MATERIAL DO SISTEMA DE COMBATE A INCÊNDIO - SISTEMAS  ENTERRADOS - U-2316</v>
          </cell>
          <cell r="N149">
            <v>10</v>
          </cell>
          <cell r="O149">
            <v>20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  <cell r="K150" t="str">
            <v>FORMA, ARMAÇÃO, CHUMBADORES E INSERTS METÁLICOS DAS BASES DOS EQUIPAMENTOS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  <cell r="K151" t="str">
            <v xml:space="preserve">CASA DOS COMPRESSORES - FUNDAÇÕES - PLANTAS E CORTES - FORMAS </v>
          </cell>
          <cell r="N151">
            <v>20</v>
          </cell>
          <cell r="O151">
            <v>20</v>
          </cell>
        </row>
        <row r="152">
          <cell r="C152">
            <v>2316</v>
          </cell>
          <cell r="D152" t="str">
            <v>CIVIL</v>
          </cell>
          <cell r="E152" t="str">
            <v>1.1.2.1.3.4</v>
          </cell>
          <cell r="F152" t="str">
            <v>1.1.2.1.3.4.1</v>
          </cell>
          <cell r="H152">
            <v>0</v>
          </cell>
          <cell r="I152">
            <v>0</v>
          </cell>
          <cell r="K152" t="str">
            <v xml:space="preserve">CASA DOS COMPRESSORES - FUNDAÇÕES - CORTES E DETALHES - FORMAS </v>
          </cell>
          <cell r="N152">
            <v>20</v>
          </cell>
          <cell r="O152">
            <v>20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E153" t="str">
            <v>1.1.2.1.3.4</v>
          </cell>
          <cell r="F153" t="str">
            <v>1.1.2.1.3.4.1</v>
          </cell>
          <cell r="G153">
            <v>0.3059984057393384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30</v>
          </cell>
        </row>
        <row r="154">
          <cell r="C154">
            <v>2316</v>
          </cell>
          <cell r="D154" t="str">
            <v>CIVIL</v>
          </cell>
          <cell r="E154" t="str">
            <v>1.1.2.1.3.4</v>
          </cell>
          <cell r="F154" t="str">
            <v>1.1.2.1.3.4.1</v>
          </cell>
          <cell r="H154">
            <v>0</v>
          </cell>
          <cell r="I154">
            <v>0</v>
          </cell>
          <cell r="K154" t="str">
            <v xml:space="preserve">CASA DOS COMPRESSORES - VIGAS - FORMAS </v>
          </cell>
          <cell r="N154">
            <v>20</v>
          </cell>
          <cell r="O154">
            <v>20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  <cell r="K155" t="str">
            <v>BASE DO V-450018  - FORMA E ARMADURA</v>
          </cell>
          <cell r="N155">
            <v>20</v>
          </cell>
          <cell r="O155">
            <v>25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  <cell r="K156" t="str">
            <v xml:space="preserve">BASE DOS V-17 E V-901 E BOMBAS - FORMA </v>
          </cell>
          <cell r="N156">
            <v>20</v>
          </cell>
          <cell r="O156">
            <v>25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  <cell r="K157" t="str">
            <v>BASE DOS V-17 E V-901 E BOMBAS - ARMADURA FL. 1 DE 2</v>
          </cell>
          <cell r="N157">
            <v>20</v>
          </cell>
          <cell r="O157">
            <v>25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  <cell r="K158" t="str">
            <v>BASE DOS V-17 E V-901 E BOMBAS - ARMADURA FL. 2 DE 2</v>
          </cell>
          <cell r="N158">
            <v>20</v>
          </cell>
          <cell r="O158">
            <v>25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  <cell r="K159" t="str">
            <v xml:space="preserve">BASE DOS V-450053 E BOMBAS - PLANTA  E DETALHES - FORMA </v>
          </cell>
          <cell r="N159">
            <v>20</v>
          </cell>
          <cell r="O159">
            <v>25</v>
          </cell>
        </row>
        <row r="160">
          <cell r="C160">
            <v>2316</v>
          </cell>
          <cell r="D160" t="str">
            <v>CIVIL</v>
          </cell>
          <cell r="E160" t="str">
            <v>1.1.2.1.3.4</v>
          </cell>
          <cell r="F160" t="str">
            <v>1.1.2.1.3.4.1</v>
          </cell>
          <cell r="H160">
            <v>0</v>
          </cell>
          <cell r="I160">
            <v>0</v>
          </cell>
          <cell r="K160" t="str">
            <v xml:space="preserve">BASE DOS V-450053 E BOMBAS - CORTES E DETALHES - FORMA </v>
          </cell>
          <cell r="N160">
            <v>20</v>
          </cell>
          <cell r="O160">
            <v>25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E161" t="str">
            <v>1.1.2.1.3.4</v>
          </cell>
          <cell r="F161" t="str">
            <v>1.1.2.1.3.4.1</v>
          </cell>
          <cell r="G161">
            <v>6.4000000000000001E-2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10</v>
          </cell>
        </row>
        <row r="162">
          <cell r="C162">
            <v>2316</v>
          </cell>
          <cell r="D162" t="str">
            <v>CIVIL</v>
          </cell>
          <cell r="E162" t="str">
            <v>1.1.2.1.3.4</v>
          </cell>
          <cell r="F162" t="str">
            <v>1.1.2.1.3.4.1</v>
          </cell>
          <cell r="H162">
            <v>0</v>
          </cell>
          <cell r="I162">
            <v>0</v>
          </cell>
          <cell r="K162" t="str">
            <v xml:space="preserve">BASE DOS V-450053 E BOMBAS - PAREDES, LAJES E BASES - ARMADURA FL. 1 DE 2 </v>
          </cell>
          <cell r="N162">
            <v>20</v>
          </cell>
          <cell r="O162">
            <v>20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  <cell r="K163" t="str">
            <v xml:space="preserve">BASE DOS V-450053 E BOMBAS - PAREDES, LAJES E BASES - ARMADURA FL. 2 DE 2 </v>
          </cell>
          <cell r="N163">
            <v>20</v>
          </cell>
          <cell r="O163">
            <v>20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  <cell r="K164" t="str">
            <v xml:space="preserve">FUNDAÇÕES ENTRE EIXOS 2A E 8B / AA E D  - PLANTA - FORMAS </v>
          </cell>
          <cell r="N164">
            <v>20</v>
          </cell>
          <cell r="O164">
            <v>25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  <cell r="K165" t="str">
            <v xml:space="preserve">FUNDAÇÕES ENTRE EIXOS 2A E 8B / AA E D  - CORTES - FORMAS </v>
          </cell>
          <cell r="N165">
            <v>20</v>
          </cell>
          <cell r="O165">
            <v>25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  <cell r="K166" t="str">
            <v>FUNDAÇÕES ENTRE EIXOS 2A E 8B / AA E D  - DETALHES- FORMAS - FL. 1 DE 3</v>
          </cell>
          <cell r="N166">
            <v>20</v>
          </cell>
          <cell r="O166">
            <v>25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E167" t="str">
            <v>1.1.2.1.3.4</v>
          </cell>
          <cell r="F167" t="str">
            <v>1.1.2.1.3.4.1</v>
          </cell>
          <cell r="G167">
            <v>0.15479876160990713</v>
          </cell>
          <cell r="H167">
            <v>0</v>
          </cell>
          <cell r="I167">
            <v>0</v>
          </cell>
          <cell r="K167" t="str">
            <v>FUNDAÇÕES ENTRE EIXOS 2A E 8B / AA E D  - DETALHES- FORMAS - FL. 2 DE 3</v>
          </cell>
          <cell r="N167">
            <v>20</v>
          </cell>
          <cell r="O167">
            <v>25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  <cell r="K168" t="str">
            <v>FUNDAÇÕES ENTRE EIXOS 2A E 8B / AA E D  - DETALHES- FORMAS - FL. 3 DE 3</v>
          </cell>
          <cell r="N168">
            <v>20</v>
          </cell>
          <cell r="O168">
            <v>25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  <cell r="K169" t="str">
            <v>FUNDAÇÕES ENTRE EIXOS 2A E 8B / AA E D  - BLOCOS - ARMADURAS - FL. 1 DE 3</v>
          </cell>
          <cell r="N169">
            <v>20</v>
          </cell>
          <cell r="O169">
            <v>20</v>
          </cell>
        </row>
        <row r="170">
          <cell r="C170">
            <v>2316</v>
          </cell>
          <cell r="D170" t="str">
            <v>CIVIL</v>
          </cell>
          <cell r="E170" t="str">
            <v>1.1.2.1.3.4</v>
          </cell>
          <cell r="F170" t="str">
            <v>1.1.2.1.3.4.1</v>
          </cell>
          <cell r="H170">
            <v>0</v>
          </cell>
          <cell r="I170">
            <v>0</v>
          </cell>
          <cell r="K170" t="str">
            <v>FUNDAÇÕES ENTRE EIXOS 2A E 8B / AA E D  - BLOCOS - ARMADURAS - FL. 2 DE 3</v>
          </cell>
          <cell r="N170">
            <v>20</v>
          </cell>
          <cell r="O170">
            <v>20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E171" t="str">
            <v>1.1.2.1.3.4</v>
          </cell>
          <cell r="F171" t="str">
            <v>1.1.2.1.3.4.1</v>
          </cell>
          <cell r="G171">
            <v>0.20899999999999999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20</v>
          </cell>
        </row>
        <row r="172">
          <cell r="C172">
            <v>2316</v>
          </cell>
          <cell r="D172" t="str">
            <v>CIVIL</v>
          </cell>
          <cell r="E172" t="str">
            <v>1.1.2.1.3.4</v>
          </cell>
          <cell r="F172" t="str">
            <v>1.1.2.1.3.4.1</v>
          </cell>
          <cell r="H172">
            <v>0</v>
          </cell>
          <cell r="I172">
            <v>0</v>
          </cell>
          <cell r="K172" t="str">
            <v>FUNDAÇÕES ENTRE EIXOS 2A E 8B / AA E D  - CINTAS - ARMADURAS - FL. 1 DE 6</v>
          </cell>
          <cell r="N172">
            <v>20</v>
          </cell>
          <cell r="O172">
            <v>20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  <cell r="K173" t="str">
            <v>FUNDAÇÕES ENTRE EIXOS 2A E 8B / AA E D  - CINTAS - ARMADURAS - FL. 2 DE 6</v>
          </cell>
          <cell r="N173">
            <v>20</v>
          </cell>
          <cell r="O173">
            <v>20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  <cell r="K174" t="str">
            <v>FUNDAÇÕES ENTRE EIXOS 2A E 8B / AA E D  - CINTAS - ARMADURAS - FL. 3 DE 6</v>
          </cell>
          <cell r="N174">
            <v>20</v>
          </cell>
          <cell r="O174">
            <v>20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  <cell r="K175" t="str">
            <v>FUNDAÇÕES ENTRE EIXOS 2A E 8B / AA E D  - CINTAS - ARMADURAS - FL. 4 DE 6</v>
          </cell>
          <cell r="N175">
            <v>20</v>
          </cell>
          <cell r="O175">
            <v>20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  <cell r="K176" t="str">
            <v>FUNDAÇÕES ENTRE EIXOS 2A E 8B / AA E D  - CINTAS - ARMADURAS - FL. 5 DE 6</v>
          </cell>
          <cell r="N176">
            <v>20</v>
          </cell>
          <cell r="O176">
            <v>20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  <cell r="K177" t="str">
            <v>FUNDAÇÕES ENTRE EIXOS 2A E 8B / AA E D  - CINTAS - ARMADURAS - FL. 6 DE 6</v>
          </cell>
          <cell r="N177">
            <v>20</v>
          </cell>
          <cell r="O177">
            <v>20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  <cell r="K178" t="str">
            <v>FUNDAÇÕES ENTRE EIXOS 2A E 8B / AA E D  - LAJES - ARMADURAS - FL. 1 DE 2</v>
          </cell>
          <cell r="N178">
            <v>20</v>
          </cell>
          <cell r="O178">
            <v>20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  <cell r="K179" t="str">
            <v>FUNDAÇÕES ENTRE EIXOS 2A E 8B / AA E D  - LAJES - ARMADURAS - FL. 2 DE 2</v>
          </cell>
          <cell r="N179">
            <v>20</v>
          </cell>
          <cell r="O179">
            <v>20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  <cell r="K180" t="str">
            <v xml:space="preserve">FUNDAÇÕES ENTRE EIXOS 2A E 8B / AA E D  - BASES DE EQ. - ARMADURAS </v>
          </cell>
          <cell r="N180">
            <v>20</v>
          </cell>
          <cell r="O180">
            <v>20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  <cell r="K182" t="str">
            <v xml:space="preserve">FUNDAÇÕES T-450001 - FORMAS </v>
          </cell>
          <cell r="N182">
            <v>20</v>
          </cell>
          <cell r="O182">
            <v>25</v>
          </cell>
        </row>
        <row r="183">
          <cell r="C183">
            <v>2316</v>
          </cell>
          <cell r="D183" t="str">
            <v>CIVIL</v>
          </cell>
          <cell r="E183" t="str">
            <v>1.1.2.1.3.4</v>
          </cell>
          <cell r="F183" t="str">
            <v>1.1.2.1.3.4.1</v>
          </cell>
          <cell r="H183">
            <v>0</v>
          </cell>
          <cell r="I183">
            <v>0</v>
          </cell>
          <cell r="K183" t="str">
            <v>FUNDAÇÕES T-450001 - ARMADURAS</v>
          </cell>
          <cell r="N183">
            <v>20</v>
          </cell>
          <cell r="O183">
            <v>25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D184" t="str">
            <v>CIVIL</v>
          </cell>
          <cell r="E184" t="str">
            <v>1.1.2.1.3.4</v>
          </cell>
          <cell r="F184" t="str">
            <v>1.1.2.1.3.4.1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2</v>
          </cell>
          <cell r="O184">
            <v>0</v>
          </cell>
        </row>
        <row r="185">
          <cell r="C185">
            <v>2316</v>
          </cell>
          <cell r="D185" t="str">
            <v>CIVIL</v>
          </cell>
          <cell r="E185" t="str">
            <v>1.1.2.1.3.4</v>
          </cell>
          <cell r="F185" t="str">
            <v>1.1.2.1.3.4.1</v>
          </cell>
          <cell r="H185">
            <v>0</v>
          </cell>
          <cell r="I185">
            <v>0</v>
          </cell>
          <cell r="K185" t="str">
            <v>FUNDAÇÕES V-450011/02 E P-450010 - ARMADURAS</v>
          </cell>
          <cell r="N185">
            <v>20</v>
          </cell>
          <cell r="O185">
            <v>25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D186" t="str">
            <v>CIVIL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D187" t="str">
            <v>CIVIL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K187" t="str">
            <v xml:space="preserve">FUNDAÇÕES F-450001 - FORMAS </v>
          </cell>
          <cell r="N187">
            <v>20</v>
          </cell>
          <cell r="O187">
            <v>30</v>
          </cell>
        </row>
        <row r="188">
          <cell r="C188">
            <v>2316</v>
          </cell>
          <cell r="D188" t="str">
            <v>CIVIL</v>
          </cell>
          <cell r="E188" t="str">
            <v>1.1.2.1.3.4</v>
          </cell>
          <cell r="F188" t="str">
            <v>1.1.2.1.3.4.1</v>
          </cell>
          <cell r="H188">
            <v>0</v>
          </cell>
          <cell r="I188">
            <v>0</v>
          </cell>
          <cell r="K188" t="str">
            <v>FUNDAÇÕES F-450001 - ARMADURAS</v>
          </cell>
          <cell r="N188">
            <v>20</v>
          </cell>
          <cell r="O188">
            <v>25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D189" t="str">
            <v>CIVIL</v>
          </cell>
          <cell r="E189" t="str">
            <v>1.1.2.1.3.4</v>
          </cell>
          <cell r="F189" t="str">
            <v>1.1.2.1.3.4.1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5</v>
          </cell>
          <cell r="O189">
            <v>0</v>
          </cell>
        </row>
        <row r="190">
          <cell r="C190">
            <v>2316</v>
          </cell>
          <cell r="D190" t="str">
            <v>CIVIL</v>
          </cell>
          <cell r="E190" t="str">
            <v>1.1.2.1.3.4</v>
          </cell>
          <cell r="F190" t="str">
            <v>1.1.2.1.3.4.1</v>
          </cell>
          <cell r="H190">
            <v>0</v>
          </cell>
          <cell r="I190">
            <v>0</v>
          </cell>
          <cell r="K190" t="str">
            <v>FUNDAÇÕES F-450002 - ARMADURAS</v>
          </cell>
          <cell r="N190">
            <v>20</v>
          </cell>
          <cell r="O190">
            <v>25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D191" t="str">
            <v>CIVIL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D192" t="str">
            <v>CIVIL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K192" t="str">
            <v xml:space="preserve">CASA DOS COMPRESSORES - BLOCOS - ARMADURA </v>
          </cell>
          <cell r="N192">
            <v>20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D193" t="str">
            <v>CIVIL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K193" t="str">
            <v>CASA DOS COMPRESSORES - BASES- ARMADURA - FL. 1 DE 2</v>
          </cell>
          <cell r="N193">
            <v>20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D194" t="str">
            <v>CIVIL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K194" t="str">
            <v>CASA DOS COMPRESSORES - BASES- ARMADURA - FL. 2 DE 2</v>
          </cell>
          <cell r="N194">
            <v>20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D195" t="str">
            <v>CIVIL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K195" t="str">
            <v xml:space="preserve">CASA DOS COMPRESSORES - PILARES - ARMADURA </v>
          </cell>
          <cell r="N195">
            <v>20</v>
          </cell>
          <cell r="O195">
            <v>15</v>
          </cell>
        </row>
        <row r="196">
          <cell r="C196">
            <v>2316</v>
          </cell>
          <cell r="D196" t="str">
            <v>CIVIL</v>
          </cell>
          <cell r="E196" t="str">
            <v>1.1.2.1.3.4</v>
          </cell>
          <cell r="F196" t="str">
            <v>1.1.2.1.3.4.1</v>
          </cell>
          <cell r="H196" t="str">
            <v>DE-5230.00-2316-131-QGI-145</v>
          </cell>
          <cell r="I196" t="str">
            <v>DE-2316-C.24-147</v>
          </cell>
          <cell r="K196" t="str">
            <v xml:space="preserve">CASA DOS COMPRESSORES - VIGAS - ARMADURA </v>
          </cell>
          <cell r="N196">
            <v>20</v>
          </cell>
          <cell r="O196">
            <v>20</v>
          </cell>
        </row>
        <row r="197">
          <cell r="C197" t="str">
            <v>SUB-TOTAL - HDS NAFTA CRAQUEADA</v>
          </cell>
          <cell r="D197" t="str">
            <v>CIVIL</v>
          </cell>
          <cell r="E197" t="str">
            <v>1.1.2.1.3.4</v>
          </cell>
          <cell r="F197" t="str">
            <v>1.1.2.1.3.4.1</v>
          </cell>
        </row>
        <row r="198">
          <cell r="C198">
            <v>2316</v>
          </cell>
          <cell r="D198" t="str">
            <v>CIVIL</v>
          </cell>
          <cell r="E198" t="str">
            <v>1.1.2.1.3.4</v>
          </cell>
          <cell r="F198" t="str">
            <v>1.1.2.1.3.4.1</v>
          </cell>
          <cell r="H198" t="str">
            <v>MC-5230.00-2316-131-QGI-002</v>
          </cell>
          <cell r="I198" t="str">
            <v>MC-2316-C.08-003</v>
          </cell>
          <cell r="K198" t="str">
            <v>MC CASA DOS COMPRESSORES</v>
          </cell>
          <cell r="N198">
            <v>100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D199" t="str">
            <v>CIVIL</v>
          </cell>
          <cell r="E199" t="str">
            <v>1.1.2.1.3.4</v>
          </cell>
          <cell r="F199" t="str">
            <v>1.1.2.1.3.4.1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26</v>
          </cell>
          <cell r="M199">
            <v>0</v>
          </cell>
          <cell r="N199">
            <v>0</v>
          </cell>
          <cell r="O199">
            <v>0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D200" t="str">
            <v>CIVIL</v>
          </cell>
          <cell r="E200" t="str">
            <v>1.1.2.1.3.4</v>
          </cell>
          <cell r="F200" t="str">
            <v>1.1.2.1.3.4.1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10</v>
          </cell>
          <cell r="N200">
            <v>0</v>
          </cell>
          <cell r="O200">
            <v>0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D201" t="str">
            <v>CIVIL</v>
          </cell>
          <cell r="E201">
            <v>0.5</v>
          </cell>
          <cell r="F201">
            <v>1</v>
          </cell>
          <cell r="G201" t="str">
            <v>1.1.2.1.3.5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5</v>
          </cell>
          <cell r="O201">
            <v>0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D202" t="str">
            <v>CIVIL</v>
          </cell>
          <cell r="E202" t="str">
            <v>1.1.2.1.3.5</v>
          </cell>
          <cell r="F202" t="str">
            <v>1.1.2.1.3.5.1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75</v>
          </cell>
          <cell r="O202">
            <v>0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D203" t="str">
            <v>CIVIL</v>
          </cell>
          <cell r="E203" t="str">
            <v>1.1.2.1.3.5</v>
          </cell>
          <cell r="F203" t="str">
            <v>1.1.2.1.3.5.1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D204" t="str">
            <v>CIVIL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  <cell r="K204" t="str">
            <v xml:space="preserve">FUNDAÇÕES ESTRUTURA II E PERMUTADORES - BLOCOS - ARMADURAS </v>
          </cell>
          <cell r="N204">
            <v>20</v>
          </cell>
          <cell r="O204">
            <v>20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D205" t="str">
            <v>CIVIL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  <cell r="K205" t="str">
            <v>FUNDAÇÕES ESTRUTURA II E PERMUTADORES - CINTAS - ARMADURAS - FL. 1 DE 3</v>
          </cell>
          <cell r="N205">
            <v>20</v>
          </cell>
          <cell r="O205">
            <v>20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D206" t="str">
            <v>CIVIL</v>
          </cell>
          <cell r="E206" t="str">
            <v>1.1.2.1.3.5</v>
          </cell>
          <cell r="F206" t="str">
            <v>1.1.2.1.3.5.1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D207" t="str">
            <v>CIVIL</v>
          </cell>
          <cell r="E207" t="str">
            <v>1.1.2.1.3.5</v>
          </cell>
          <cell r="F207" t="str">
            <v>1.1.2.1.3.5.1</v>
          </cell>
          <cell r="H207">
            <v>0</v>
          </cell>
          <cell r="I207">
            <v>0</v>
          </cell>
          <cell r="K207" t="str">
            <v>FUNDAÇÕES ESTRUTURA II E PERMUTADORES - CINTAS - ARMADURAS - FL. 3 DE 3</v>
          </cell>
          <cell r="N207">
            <v>20</v>
          </cell>
          <cell r="O207">
            <v>25</v>
          </cell>
        </row>
        <row r="208">
          <cell r="B208" t="str">
            <v>1.1.2.1.2.2.1.1</v>
          </cell>
          <cell r="C208" t="str">
            <v>ORGANOGRAMAS</v>
          </cell>
          <cell r="D208" t="str">
            <v>CIVIL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  <cell r="K208" t="str">
            <v>FUNDAÇÕES ESTRUTURA II E PERMUTADORES - LAJES E BASES - ARMADURAS - FL. 1 DE 2</v>
          </cell>
          <cell r="N208">
            <v>20</v>
          </cell>
          <cell r="O208">
            <v>20</v>
          </cell>
        </row>
        <row r="209">
          <cell r="B209" t="str">
            <v>1.1.2.1.2.2.1.2</v>
          </cell>
          <cell r="C209" t="str">
            <v>CURRÍCULOS</v>
          </cell>
          <cell r="D209" t="str">
            <v>CIVIL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  <cell r="K209" t="str">
            <v>FUNDAÇÕES ESTRUTURA II E PERMUTADORES - LAJES E BASES - ARMADURAS - FL. 2 DE 2</v>
          </cell>
          <cell r="N209">
            <v>20</v>
          </cell>
          <cell r="O209">
            <v>20</v>
          </cell>
        </row>
        <row r="210">
          <cell r="B210" t="str">
            <v>1.1.2.1.2.2.2</v>
          </cell>
          <cell r="C210" t="str">
            <v>RECURSOS</v>
          </cell>
          <cell r="D210" t="str">
            <v>CIVIL</v>
          </cell>
          <cell r="E210" t="str">
            <v>1.1.2.1.3.5</v>
          </cell>
          <cell r="F210" t="str">
            <v>1.1.2.1.3.5.1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D211" t="str">
            <v>CIVIL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  <cell r="K211" t="str">
            <v>FUNDAÇÕES PIPE-RACK E BOMBAS - FORMAS - FL. 1 DE 2</v>
          </cell>
          <cell r="N211">
            <v>20</v>
          </cell>
          <cell r="O211">
            <v>25</v>
          </cell>
        </row>
        <row r="212">
          <cell r="B212" t="str">
            <v>1.1.2.1.2.2.3</v>
          </cell>
          <cell r="C212" t="str">
            <v>PROCEDIMENTO DE PLANEJAMENTO DE PROJETO</v>
          </cell>
          <cell r="D212" t="str">
            <v>CIVIL</v>
          </cell>
          <cell r="E212" t="str">
            <v>1.1.2.1.3.5</v>
          </cell>
          <cell r="F212" t="str">
            <v>1.1.2.1.3.5.1</v>
          </cell>
          <cell r="H212">
            <v>0</v>
          </cell>
          <cell r="I212">
            <v>0</v>
          </cell>
          <cell r="K212" t="str">
            <v>FUNDAÇÕES PIPE-RACK E BOMBAS - FORMAS - FL. 2 DE 2</v>
          </cell>
          <cell r="N212">
            <v>20</v>
          </cell>
          <cell r="O212">
            <v>25</v>
          </cell>
        </row>
        <row r="213">
          <cell r="B213" t="str">
            <v>1.1.2.1.2.2.3.1</v>
          </cell>
          <cell r="C213" t="str">
            <v>EAP DETALHADA</v>
          </cell>
          <cell r="D213" t="str">
            <v>CIVIL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  <cell r="K213" t="str">
            <v>FUNDAÇÕES PIPE-RACK E BOMBAS - BLOCOS E CINTAS - ARMADURAS</v>
          </cell>
          <cell r="N213">
            <v>20</v>
          </cell>
          <cell r="O213">
            <v>25</v>
          </cell>
        </row>
        <row r="214">
          <cell r="B214" t="str">
            <v>1.1.2.1.2.2.3.2</v>
          </cell>
          <cell r="C214" t="str">
            <v>LISTA DE DOCUMENTOS DA U-2316 - UHDS</v>
          </cell>
          <cell r="D214" t="str">
            <v>CIVIL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  <cell r="K214" t="str">
            <v>FUNDAÇÕES PIPE-RACK E BOMBAS - CINTAS - ARMADURAS</v>
          </cell>
          <cell r="N214">
            <v>20</v>
          </cell>
          <cell r="O214">
            <v>25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D215" t="str">
            <v>CIVIL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  <cell r="K215" t="str">
            <v>FUNDAÇÕES PIPE-RACK E BOMBAS - LAJES E BASES - ARMADURAS</v>
          </cell>
          <cell r="N215">
            <v>20</v>
          </cell>
          <cell r="O215">
            <v>25</v>
          </cell>
        </row>
        <row r="216">
          <cell r="B216" t="str">
            <v>1.1.2.1.2.2.3.4</v>
          </cell>
          <cell r="C216" t="str">
            <v>CURVA DE EXECUÇÃO FÍSICA</v>
          </cell>
          <cell r="D216" t="str">
            <v>CIVIL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D217" t="str">
            <v>CIVIL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  <cell r="K217" t="str">
            <v>FUNDAÇÕES PIPE-RACK, ESTRUTURA IV E BASES EQTOS. - PLANTA E DETALHES - FORMAS</v>
          </cell>
          <cell r="N217">
            <v>20</v>
          </cell>
          <cell r="O217">
            <v>20</v>
          </cell>
        </row>
        <row r="218">
          <cell r="B218" t="str">
            <v>1.1.2.1.2.2.3.6</v>
          </cell>
          <cell r="C218" t="str">
            <v>CURVA DE EXECUÇÃO FÍSICA-FINANCEIRA</v>
          </cell>
          <cell r="D218" t="str">
            <v>CIVIL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  <cell r="K218" t="str">
            <v>FUNDAÇÕES PIPE-RACK, ESTRUTURA IV E BASES EQTOS.-  CORTES E DETALHES- FORMAS FL.1 DE 2</v>
          </cell>
          <cell r="N218">
            <v>20</v>
          </cell>
          <cell r="O218">
            <v>20</v>
          </cell>
        </row>
        <row r="219">
          <cell r="B219" t="str">
            <v>1.1.2.1.2.2.3.7</v>
          </cell>
          <cell r="C219" t="str">
            <v>PROCEDIMENTO DE MEDIÇÃO DE SERVIÇOS</v>
          </cell>
          <cell r="D219" t="str">
            <v>CIVIL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  <cell r="K219" t="str">
            <v>FUNDAÇÕES PIPE-RACK, ESTRUTURA IV E BASES EQTOS. -  CORTES E DETALHES- FORMAS FL.2 DE 2</v>
          </cell>
          <cell r="N219">
            <v>20</v>
          </cell>
          <cell r="O219">
            <v>20</v>
          </cell>
        </row>
        <row r="220">
          <cell r="B220" t="str">
            <v>1.1.2.1.2.2.4</v>
          </cell>
          <cell r="C220" t="str">
            <v>PROCEDIMENTOS DE QSMS</v>
          </cell>
          <cell r="D220" t="str">
            <v>CIVIL</v>
          </cell>
          <cell r="E220" t="str">
            <v>1.1.2.1.3.5</v>
          </cell>
          <cell r="F220" t="str">
            <v>1.1.2.1.3.5.1</v>
          </cell>
          <cell r="H220">
            <v>0</v>
          </cell>
          <cell r="I220">
            <v>0</v>
          </cell>
          <cell r="K220" t="str">
            <v>FUNDAÇÕES PIPE-RACK, ESTRUTURA IV E BASES EQTOS.-  DETALHES DAS BASES - FORMAS</v>
          </cell>
          <cell r="N220">
            <v>20</v>
          </cell>
          <cell r="O220">
            <v>20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D221" t="str">
            <v>CIVIL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  <cell r="K221" t="str">
            <v>FUNDAÇÕES PIPE-RACK, ESTRUTURA IV E BASES EQTOS.-  BLOCOS - ARMADURAS</v>
          </cell>
          <cell r="N221">
            <v>20</v>
          </cell>
          <cell r="O221">
            <v>20</v>
          </cell>
        </row>
        <row r="222">
          <cell r="B222" t="str">
            <v>1.1.2.1.2.2.4.2</v>
          </cell>
          <cell r="C222" t="str">
            <v>PLANO DA QUALIDADE</v>
          </cell>
          <cell r="D222" t="str">
            <v>CIVIL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  <cell r="K222" t="str">
            <v>FUNDAÇÕES PIPE-RACK, ESTRUTURA IV E BASES EQTOS. -  LAJES - ARMADURAS FL. 1 DE 2</v>
          </cell>
          <cell r="N222">
            <v>20</v>
          </cell>
          <cell r="O222">
            <v>20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D223" t="str">
            <v>CIVIL</v>
          </cell>
          <cell r="E223" t="str">
            <v>1.1.2.1.3.5</v>
          </cell>
          <cell r="F223" t="str">
            <v>1.1.2.1.3.5.1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D224" t="str">
            <v>CIVIL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  <cell r="K224" t="str">
            <v>FUNDAÇÕES PIPE-RACK, ESTRUTURA IV E BASES EQTOS. -  BASES - ARMADURAS FL. 1 DE 2</v>
          </cell>
          <cell r="N224">
            <v>20</v>
          </cell>
          <cell r="O224">
            <v>20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D225" t="str">
            <v>CIVIL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  <cell r="K225" t="str">
            <v>FUNDAÇÕES PIPE-RACK, ESTRUTURA IV E BASES EQTOS.-  BASES - ARMADURAS FL. 2 DE 2</v>
          </cell>
          <cell r="N225">
            <v>20</v>
          </cell>
          <cell r="O225">
            <v>20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D226" t="str">
            <v>CIVIL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20</v>
          </cell>
          <cell r="O226">
            <v>0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D227" t="str">
            <v>CIVIL</v>
          </cell>
          <cell r="E227" t="str">
            <v>1.1.2.1.3.5</v>
          </cell>
          <cell r="F227" t="str">
            <v>1.1.2.1.3.5.1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8</v>
          </cell>
          <cell r="N227">
            <v>0</v>
          </cell>
          <cell r="O227">
            <v>0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D228" t="str">
            <v>CIVIL</v>
          </cell>
          <cell r="E228" t="str">
            <v>1.1.2.1.3.5</v>
          </cell>
          <cell r="F228" t="str">
            <v>1.1.2.1.3.5.1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100</v>
          </cell>
          <cell r="O228">
            <v>0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D229" t="str">
            <v>CIVIL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K229" t="str">
            <v>FUNDAÇÕES PIPE-RACK, ESTRUTURA IV E BASES EQTOS. -  CINTAS - ARMADURAS FL. 4 DE 5</v>
          </cell>
          <cell r="N229">
            <v>20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D230" t="str">
            <v>CIVIL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K230" t="str">
            <v>FUNDAÇÕES PIPE-RACK, ESTRUTURA IV E BASES EQTOS.-  CINTAS - ARMADURAS FL. 5 DE 5</v>
          </cell>
          <cell r="N230">
            <v>20</v>
          </cell>
          <cell r="O230">
            <v>90</v>
          </cell>
        </row>
        <row r="231">
          <cell r="C231">
            <v>2316</v>
          </cell>
          <cell r="D231" t="str">
            <v>CIVIL</v>
          </cell>
          <cell r="E231" t="str">
            <v>1.1.2.1.3.5</v>
          </cell>
          <cell r="F231" t="str">
            <v>1.1.2.1.3.5.1</v>
          </cell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D232" t="str">
            <v>CIVIL</v>
          </cell>
          <cell r="E232" t="str">
            <v>1.1.2.1.3.5</v>
          </cell>
          <cell r="F232" t="str">
            <v>1.1.2.1.3.5.1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82</v>
          </cell>
          <cell r="N232">
            <v>0</v>
          </cell>
          <cell r="O232">
            <v>0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D233" t="str">
            <v>CIVIL</v>
          </cell>
          <cell r="E233" t="str">
            <v>1.1.2.1.3.5</v>
          </cell>
          <cell r="F233" t="str">
            <v>1.1.2.1.3.5.1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15</v>
          </cell>
          <cell r="O233">
            <v>0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D234" t="str">
            <v>CIVIL</v>
          </cell>
          <cell r="E234" t="str">
            <v>1.1.2.1.3.5</v>
          </cell>
          <cell r="F234" t="str">
            <v>1.1.2.1.3.5.1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D235" t="str">
            <v>CIVIL</v>
          </cell>
          <cell r="E235" t="str">
            <v>1.1.2.1.3.5</v>
          </cell>
          <cell r="F235" t="str">
            <v>1.1.2.1.3.5.1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D236" t="str">
            <v>CIVIL</v>
          </cell>
          <cell r="E236" t="str">
            <v>1.1.2.1.3.5</v>
          </cell>
          <cell r="F236" t="str">
            <v>1.1.2.1.3.5.1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D237" t="str">
            <v>CIVIL</v>
          </cell>
          <cell r="E237" t="str">
            <v>1.1.2.1.3.5</v>
          </cell>
          <cell r="F237" t="str">
            <v>1.1.2.1.3.5.1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78</v>
          </cell>
          <cell r="O237">
            <v>0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D238" t="str">
            <v>CIVIL</v>
          </cell>
          <cell r="E238" t="str">
            <v>1.1.2.1.3.5</v>
          </cell>
          <cell r="F238" t="str">
            <v>1.1.2.1.3.5.1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D239" t="str">
            <v>CIVIL</v>
          </cell>
          <cell r="E239" t="str">
            <v>1.1.2.1.3.5</v>
          </cell>
          <cell r="F239" t="str">
            <v>1.1.2.1.3.5.1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D240" t="str">
            <v>CIVIL</v>
          </cell>
          <cell r="E240" t="str">
            <v>1.1.2.1.3.5</v>
          </cell>
          <cell r="F240" t="str">
            <v>1.1.2.1.3.5.1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D241" t="str">
            <v>CIVIL</v>
          </cell>
          <cell r="E241" t="str">
            <v>1.1.2.1.3.5</v>
          </cell>
          <cell r="F241" t="str">
            <v>1.1.2.1.3.5.1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D242" t="str">
            <v>CIVIL</v>
          </cell>
          <cell r="E242" t="str">
            <v>1.1.2.1.3.5</v>
          </cell>
          <cell r="F242" t="str">
            <v>1.1.2.1.3.5.1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D243" t="str">
            <v>CIVIL</v>
          </cell>
          <cell r="E243" t="str">
            <v>1.1.2.1.3.5</v>
          </cell>
          <cell r="F243" t="str">
            <v>1.1.2.1.3.5.1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2</v>
          </cell>
          <cell r="O243">
            <v>0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D244" t="str">
            <v>CIVIL</v>
          </cell>
          <cell r="E244" t="str">
            <v>1.1.2.1.3.5</v>
          </cell>
          <cell r="F244" t="str">
            <v>1.1.2.1.3.5.1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5</v>
          </cell>
          <cell r="O244">
            <v>0</v>
          </cell>
        </row>
        <row r="245">
          <cell r="C245" t="str">
            <v xml:space="preserve">SUB-TOTAL - UNIDADE 2315 HDT DE NAFTA DE COQUE  </v>
          </cell>
          <cell r="D245" t="str">
            <v>CIVIL</v>
          </cell>
          <cell r="E245" t="str">
            <v>1.1.2.1.3.5</v>
          </cell>
          <cell r="F245" t="str">
            <v>1.1.2.1.3.5.1</v>
          </cell>
          <cell r="H245">
            <v>0</v>
          </cell>
          <cell r="I245">
            <v>0</v>
          </cell>
          <cell r="K245" t="str">
            <v>FUNDAÇÕES PIPE-RACK, ESTRUTURA III / V E BASES EQTOS.-   CINTAS - ARMADURAS FL. 5 DE 5</v>
          </cell>
          <cell r="N245">
            <v>20</v>
          </cell>
          <cell r="O245">
            <v>20</v>
          </cell>
        </row>
        <row r="246">
          <cell r="C246">
            <v>2316</v>
          </cell>
          <cell r="D246" t="str">
            <v>CIVIL</v>
          </cell>
          <cell r="E246" t="str">
            <v>1.1.2.1.3.5</v>
          </cell>
          <cell r="F246" t="str">
            <v>1.1.2.1.3.5.1</v>
          </cell>
          <cell r="H246">
            <v>0</v>
          </cell>
          <cell r="I246">
            <v>0</v>
          </cell>
          <cell r="K246" t="str">
            <v>FUNDAÇÕES PIPE-RACK, ESTRUTURA III / V E BASES EQTOS.-  BASES -ARMADURAS FL. 1 DE 2</v>
          </cell>
          <cell r="N246">
            <v>20</v>
          </cell>
          <cell r="O246">
            <v>20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D247" t="str">
            <v>CIVIL</v>
          </cell>
          <cell r="E247" t="str">
            <v>1.1.2.1.3.5</v>
          </cell>
          <cell r="F247" t="str">
            <v>1.1.2.1.3.5.1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10</v>
          </cell>
          <cell r="M247">
            <v>0</v>
          </cell>
          <cell r="N247">
            <v>0</v>
          </cell>
          <cell r="O247">
            <v>0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D248" t="str">
            <v>CIVIL</v>
          </cell>
          <cell r="E248" t="str">
            <v>1.1.2.1.3.5</v>
          </cell>
          <cell r="F248" t="str">
            <v>1.1.2.1.3.5.1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10</v>
          </cell>
          <cell r="N248">
            <v>0</v>
          </cell>
          <cell r="O248">
            <v>0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D249" t="str">
            <v>CIVIL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5</v>
          </cell>
          <cell r="O249">
            <v>0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D250" t="str">
            <v>CIVIL</v>
          </cell>
          <cell r="E250" t="str">
            <v>1.1.2.1.3.5</v>
          </cell>
          <cell r="F250" t="str">
            <v>1.1.2.1.3.5.1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75</v>
          </cell>
          <cell r="O250">
            <v>0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D251" t="str">
            <v>CIVIL</v>
          </cell>
          <cell r="E251" t="str">
            <v>1.1.2.1.3.5</v>
          </cell>
          <cell r="F251" t="str">
            <v>1.1.2.1.3.5.1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D252" t="str">
            <v>CIVIL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  <cell r="K252" t="str">
            <v>BASE DE EQUIPAMENTOS - ESTRUTURAS II - CORTES E DETALHES - FORMAS</v>
          </cell>
          <cell r="N252">
            <v>20</v>
          </cell>
          <cell r="O252">
            <v>20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D253" t="str">
            <v>CIVIL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  <cell r="K253" t="str">
            <v>BASE DE EQUIPAMENTOS - ESTRUTURAS II - PILARES FL. 1 DE 2 - FORMAS</v>
          </cell>
          <cell r="N253">
            <v>20</v>
          </cell>
          <cell r="O253">
            <v>20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D254" t="str">
            <v>CIVIL</v>
          </cell>
          <cell r="E254" t="str">
            <v>1.1.2.1.3.5</v>
          </cell>
          <cell r="F254" t="str">
            <v>1.1.2.1.3.5.1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D255" t="str">
            <v>CIVIL</v>
          </cell>
          <cell r="E255" t="str">
            <v>1.1.2.1.3.5</v>
          </cell>
          <cell r="F255" t="str">
            <v>1.1.2.1.3.5.1</v>
          </cell>
          <cell r="H255">
            <v>0</v>
          </cell>
          <cell r="I255">
            <v>0</v>
          </cell>
          <cell r="K255" t="str">
            <v>BASE DE EQUIPAMENTOS - ESTRUTURAS II - VIGAS FL. 1 DE 6 - FORMAS</v>
          </cell>
          <cell r="N255">
            <v>20</v>
          </cell>
          <cell r="O255">
            <v>20</v>
          </cell>
        </row>
        <row r="256">
          <cell r="B256" t="str">
            <v>1.1.3.1.2.2.1.1</v>
          </cell>
          <cell r="C256" t="str">
            <v>ORGANOGRAMAS</v>
          </cell>
          <cell r="D256" t="str">
            <v>CIVIL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  <cell r="K256" t="str">
            <v>BASE DE EQUIPAMENTOS - ESTRUTURAS II - VIGAS FL. 2 DE 6 - FORMAS</v>
          </cell>
          <cell r="N256">
            <v>20</v>
          </cell>
          <cell r="O256">
            <v>20</v>
          </cell>
        </row>
        <row r="257">
          <cell r="B257" t="str">
            <v>1.1.3.1.2.2.1.2</v>
          </cell>
          <cell r="C257" t="str">
            <v>CURRÍCULOS</v>
          </cell>
          <cell r="D257" t="str">
            <v>CIVIL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  <cell r="K257" t="str">
            <v>BASE DE EQUIPAMENTOS - ESTRUTURAS II - VIGAS FL. 3 DE 6 - FORMAS</v>
          </cell>
          <cell r="N257">
            <v>20</v>
          </cell>
          <cell r="O257">
            <v>20</v>
          </cell>
        </row>
        <row r="258">
          <cell r="B258" t="str">
            <v>1.1.3.1.2.2.2</v>
          </cell>
          <cell r="C258" t="str">
            <v>RECURSOS</v>
          </cell>
          <cell r="D258" t="str">
            <v>CIVIL</v>
          </cell>
          <cell r="E258" t="str">
            <v>1.1.2.1.3.5</v>
          </cell>
          <cell r="F258" t="str">
            <v>1.1.2.1.3.5.1</v>
          </cell>
          <cell r="H258">
            <v>0</v>
          </cell>
          <cell r="I258">
            <v>0</v>
          </cell>
          <cell r="K258" t="str">
            <v>BASE DE EQUIPAMENTOS - ESTRUTURAS II - VIGAS FL. 4 DE 6 - FORMAS</v>
          </cell>
          <cell r="N258">
            <v>20</v>
          </cell>
          <cell r="O258">
            <v>20</v>
          </cell>
        </row>
        <row r="259">
          <cell r="B259" t="str">
            <v>1.1.3.1.2.2.2.1</v>
          </cell>
          <cell r="C259" t="str">
            <v>HISTOGRAMA DE MÃO DE OBRA</v>
          </cell>
          <cell r="D259" t="str">
            <v>CIVIL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  <cell r="K259" t="str">
            <v>BASE DE EQUIPAMENTOS - ESTRUTURAS II - VIGAS FL. 5 DE 6 - FORMAS</v>
          </cell>
          <cell r="N259">
            <v>20</v>
          </cell>
          <cell r="O259">
            <v>20</v>
          </cell>
        </row>
        <row r="260">
          <cell r="B260" t="str">
            <v>1.1.3.1.2.2.3</v>
          </cell>
          <cell r="C260" t="str">
            <v>PROCEDIMENTO DE PLANEJAMENTO DE PROJETO</v>
          </cell>
          <cell r="D260" t="str">
            <v>CIVIL</v>
          </cell>
          <cell r="E260" t="str">
            <v>1.1.2.1.3.5</v>
          </cell>
          <cell r="F260" t="str">
            <v>1.1.2.1.3.5.1</v>
          </cell>
          <cell r="H260">
            <v>0</v>
          </cell>
          <cell r="I260">
            <v>0</v>
          </cell>
          <cell r="K260" t="str">
            <v>BASE DE EQUIPAMENTOS - ESTRUTURAS II - VIGAS FL. 6 DE 6 - FORMAS</v>
          </cell>
          <cell r="N260">
            <v>20</v>
          </cell>
          <cell r="O260">
            <v>20</v>
          </cell>
        </row>
        <row r="261">
          <cell r="B261" t="str">
            <v>1.1.3.1.2.2.3.1</v>
          </cell>
          <cell r="C261" t="str">
            <v>EAP DETALHADA</v>
          </cell>
          <cell r="D261" t="str">
            <v>CIVIL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  <cell r="K261" t="str">
            <v>BASE DE EQUIPAMENTOS - ESTRUTURAS III - PLANTAS - FORMAS</v>
          </cell>
          <cell r="N261">
            <v>20</v>
          </cell>
          <cell r="O261">
            <v>20</v>
          </cell>
        </row>
        <row r="262">
          <cell r="B262" t="str">
            <v>1.1.3.1.2.2.3.2</v>
          </cell>
          <cell r="C262" t="str">
            <v>LISTA DE DOCUMENTOS DA U-2316 - UHDS</v>
          </cell>
          <cell r="D262" t="str">
            <v>CIVIL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  <cell r="K262" t="str">
            <v>BASE DE EQUIPAMENTOS - ESTRUTURAS III - CORTES E DETALHES - FORMAS</v>
          </cell>
          <cell r="N262">
            <v>20</v>
          </cell>
          <cell r="O262">
            <v>20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D263" t="str">
            <v>CIVIL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  <cell r="K263" t="str">
            <v>BASE DE EQUIPAMENTOS - ESTRUTURAS III - PILARES FL. 1 DE 2 - FORMAS</v>
          </cell>
          <cell r="N263">
            <v>20</v>
          </cell>
          <cell r="O263">
            <v>20</v>
          </cell>
        </row>
        <row r="264">
          <cell r="B264" t="str">
            <v>1.1.3.1.2.2.3.4</v>
          </cell>
          <cell r="C264" t="str">
            <v>CURVA DE EXECUÇÃO FÍSICA</v>
          </cell>
          <cell r="D264" t="str">
            <v>CIVIL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  <cell r="K264" t="str">
            <v>BASE DE EQUIPAMENTOS - ESTRUTURAS III - PILARES FL. 2 DE 2 - FORMAS</v>
          </cell>
          <cell r="N264">
            <v>20</v>
          </cell>
          <cell r="O264">
            <v>20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D265" t="str">
            <v>CIVIL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  <cell r="K265" t="str">
            <v>BASE DE EQUIPAMENTOS - ESTRUTURAS III - VIGAS FL. 1 DE 6 - FORMAS</v>
          </cell>
          <cell r="N265">
            <v>20</v>
          </cell>
          <cell r="O265">
            <v>20</v>
          </cell>
        </row>
        <row r="266">
          <cell r="B266" t="str">
            <v>1.1.3.1.2.2.3.6</v>
          </cell>
          <cell r="C266" t="str">
            <v>CURVA DE EXECUÇÃO FÍSICA-FINANCEIRA</v>
          </cell>
          <cell r="D266" t="str">
            <v>CIVIL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  <cell r="K266" t="str">
            <v>BASE DE EQUIPAMENTOS - ESTRUTURAS III - VIGAS FL. 2 DE 6 - FORMAS</v>
          </cell>
          <cell r="N266">
            <v>20</v>
          </cell>
          <cell r="O266">
            <v>20</v>
          </cell>
        </row>
        <row r="267">
          <cell r="B267" t="str">
            <v>1.1.3.1.2.2.3.7</v>
          </cell>
          <cell r="C267" t="str">
            <v>PROCEDIMENTO DE MEDIÇÃO DE SERVIÇOS</v>
          </cell>
          <cell r="D267" t="str">
            <v>CIVIL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  <cell r="K267" t="str">
            <v>BASE DE EQUIPAMENTOS - ESTRUTURAS III - VIGAS FL. 3 DE 6 - FORMAS</v>
          </cell>
          <cell r="N267">
            <v>20</v>
          </cell>
          <cell r="O267">
            <v>20</v>
          </cell>
        </row>
        <row r="268">
          <cell r="B268" t="str">
            <v>1.1.3.1.2.2.4</v>
          </cell>
          <cell r="C268" t="str">
            <v>PROCEDIMENTOS DE QSMS</v>
          </cell>
          <cell r="D268" t="str">
            <v>CIVIL</v>
          </cell>
          <cell r="E268" t="str">
            <v>1.1.2.1.3.5</v>
          </cell>
          <cell r="F268" t="str">
            <v>1.1.2.1.3.5.1</v>
          </cell>
          <cell r="H268">
            <v>0</v>
          </cell>
          <cell r="I268">
            <v>0</v>
          </cell>
          <cell r="K268" t="str">
            <v>BASE DE EQUIPAMENTOS - ESTRUTURAS III - VIGAS FL. 4 DE 6 - FORMAS</v>
          </cell>
          <cell r="N268">
            <v>20</v>
          </cell>
          <cell r="O268">
            <v>20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D269" t="str">
            <v>CIVIL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  <cell r="K269" t="str">
            <v>BASE DE EQUIPAMENTOS - ESTRUTURAS III - VIGAS FL. 5 DE 6 - FORMAS</v>
          </cell>
          <cell r="N269">
            <v>20</v>
          </cell>
          <cell r="O269">
            <v>20</v>
          </cell>
        </row>
        <row r="270">
          <cell r="B270" t="str">
            <v>1.1.3.1.2.2.4.2</v>
          </cell>
          <cell r="C270" t="str">
            <v>PLANO DA QUALIDADE</v>
          </cell>
          <cell r="D270" t="str">
            <v>CIVIL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  <cell r="K270" t="str">
            <v>BASE DE EQUIPAMENTOS - ESTRUTURAS III - VIGAS FL. 6 DE 6 - FORMAS</v>
          </cell>
          <cell r="N270">
            <v>20</v>
          </cell>
          <cell r="O270">
            <v>20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D271" t="str">
            <v>CIVIL</v>
          </cell>
          <cell r="E271" t="str">
            <v>1.1.2.1.3.5</v>
          </cell>
          <cell r="F271" t="str">
            <v>1.1.2.1.3.5.1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D272" t="str">
            <v>CIVIL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  <cell r="K272" t="str">
            <v>BASE DE EQUIPAMENTOS - ESTRUTURAS IV - PILARES - FORMAS</v>
          </cell>
          <cell r="N272">
            <v>20</v>
          </cell>
          <cell r="O272">
            <v>20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D273" t="str">
            <v>CIVIL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  <cell r="K273" t="str">
            <v>BASE DE EQUIPAMENTOS - ESTRUTURAS IV - VIGAS - FORMAS</v>
          </cell>
          <cell r="N273">
            <v>20</v>
          </cell>
          <cell r="O273">
            <v>20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D274" t="str">
            <v>CIVIL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20</v>
          </cell>
          <cell r="O274">
            <v>0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D275" t="str">
            <v>CIVIL</v>
          </cell>
          <cell r="E275" t="str">
            <v>1.1.2.1.3.5</v>
          </cell>
          <cell r="F275" t="str">
            <v>1.1.2.1.3.5.1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8</v>
          </cell>
          <cell r="N275">
            <v>0</v>
          </cell>
          <cell r="O275">
            <v>0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D276" t="str">
            <v>CIVIL</v>
          </cell>
          <cell r="E276" t="str">
            <v>1.1.2.1.3.5</v>
          </cell>
          <cell r="F276" t="str">
            <v>1.1.2.1.3.5.1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100</v>
          </cell>
          <cell r="O276">
            <v>0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D277" t="str">
            <v>CIVIL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K277" t="str">
            <v xml:space="preserve">PIPE-RACK - PLANTAS EL. 117,200 E 121,200 - FORMAS </v>
          </cell>
          <cell r="N277">
            <v>20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D278" t="str">
            <v>CIVIL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K278" t="str">
            <v>PIPE-RACK - CORTES E DETALHES - FORMAS - FL. 1 DE 2</v>
          </cell>
          <cell r="N278">
            <v>20</v>
          </cell>
          <cell r="O278">
            <v>90</v>
          </cell>
        </row>
        <row r="279">
          <cell r="C279">
            <v>2316</v>
          </cell>
          <cell r="D279" t="str">
            <v>CIVIL</v>
          </cell>
          <cell r="E279" t="str">
            <v>1.1.2.1.3.5</v>
          </cell>
          <cell r="F279" t="str">
            <v>1.1.2.1.3.5.1</v>
          </cell>
          <cell r="H279">
            <v>0</v>
          </cell>
          <cell r="I279">
            <v>0</v>
          </cell>
          <cell r="K279" t="str">
            <v>PIPE-RACK - CORTES E DETALHES - FORMAS - FL. 2 DE 2</v>
          </cell>
          <cell r="N279">
            <v>20</v>
          </cell>
          <cell r="O279">
            <v>25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D280" t="str">
            <v>CIVIL</v>
          </cell>
          <cell r="E280" t="str">
            <v>1.1.2.1.3.5</v>
          </cell>
          <cell r="F280" t="str">
            <v>1.1.2.1.3.5.1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82</v>
          </cell>
          <cell r="N280">
            <v>0</v>
          </cell>
          <cell r="O280">
            <v>0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D281" t="str">
            <v>CIVIL</v>
          </cell>
          <cell r="E281" t="str">
            <v>1.1.2.1.3.5</v>
          </cell>
          <cell r="F281" t="str">
            <v>1.1.2.1.3.5.1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15</v>
          </cell>
          <cell r="O281">
            <v>0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D282" t="str">
            <v>CIVIL</v>
          </cell>
          <cell r="E282" t="str">
            <v>1.1.2.1.3.5</v>
          </cell>
          <cell r="F282" t="str">
            <v>1.1.2.1.3.5.1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D283" t="str">
            <v>CIVIL</v>
          </cell>
          <cell r="E283" t="str">
            <v>1.1.2.1.3.5</v>
          </cell>
          <cell r="F283" t="str">
            <v>1.1.2.1.3.5.1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D284" t="str">
            <v>CIVIL</v>
          </cell>
          <cell r="E284" t="str">
            <v>1.1.2.1.3.5</v>
          </cell>
          <cell r="F284" t="str">
            <v>1.1.2.1.3.5.1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D285" t="str">
            <v>CIVIL</v>
          </cell>
          <cell r="E285" t="str">
            <v>1.1.2.1.3.5</v>
          </cell>
          <cell r="F285" t="str">
            <v>1.1.2.1.3.5.1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78</v>
          </cell>
          <cell r="O285">
            <v>0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D286" t="str">
            <v>CIVIL</v>
          </cell>
          <cell r="E286" t="str">
            <v>1.1.2.1.3.5</v>
          </cell>
          <cell r="F286" t="str">
            <v>1.1.2.1.3.5.1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D287" t="str">
            <v>CIVIL</v>
          </cell>
          <cell r="E287" t="str">
            <v>1.1.2.1.3.5</v>
          </cell>
          <cell r="F287" t="str">
            <v>1.1.2.1.3.5.1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D288" t="str">
            <v>CIVIL</v>
          </cell>
          <cell r="E288" t="str">
            <v>1.1.2.1.3.5</v>
          </cell>
          <cell r="F288" t="str">
            <v>1.1.2.1.3.5.1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D289" t="str">
            <v>CIVIL</v>
          </cell>
          <cell r="E289" t="str">
            <v>1.1.2.1.3.5</v>
          </cell>
          <cell r="F289" t="str">
            <v>1.1.2.1.3.5.1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D290" t="str">
            <v>CIVIL</v>
          </cell>
          <cell r="E290" t="str">
            <v>1.1.2.1.3.5</v>
          </cell>
          <cell r="F290" t="str">
            <v>1.1.2.1.3.5.1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D291" t="str">
            <v>CIVIL</v>
          </cell>
          <cell r="E291" t="str">
            <v>1.1.2.1.3.5</v>
          </cell>
          <cell r="F291" t="str">
            <v>1.1.2.1.3.5.1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2</v>
          </cell>
          <cell r="O291">
            <v>0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D292" t="str">
            <v>CIVIL</v>
          </cell>
          <cell r="E292" t="str">
            <v>1.1.2.1.3.5</v>
          </cell>
          <cell r="F292" t="str">
            <v>1.1.2.1.3.5.1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5</v>
          </cell>
          <cell r="O292">
            <v>0</v>
          </cell>
        </row>
        <row r="293">
          <cell r="C293" t="str">
            <v xml:space="preserve">SUB-TOTAL - UNIDADE 3111 FRACIONADORA DE NAFTA  </v>
          </cell>
          <cell r="D293" t="str">
            <v>CIVIL</v>
          </cell>
          <cell r="E293" t="str">
            <v>1.1.2.1.3.5</v>
          </cell>
          <cell r="F293" t="str">
            <v>1.1.2.1.3.5.1</v>
          </cell>
          <cell r="H293" t="str">
            <v>DE-5230.00-2316-131-QGI-129</v>
          </cell>
          <cell r="I293" t="str">
            <v>DE-2316-C.24-131</v>
          </cell>
          <cell r="K293" t="str">
            <v>PIPE-RACK - VIGAS - FORMAS - FL.5/12</v>
          </cell>
          <cell r="N293">
            <v>20</v>
          </cell>
          <cell r="O293">
            <v>25</v>
          </cell>
        </row>
        <row r="294">
          <cell r="C294">
            <v>2316</v>
          </cell>
          <cell r="D294" t="str">
            <v>CIVIL</v>
          </cell>
          <cell r="E294" t="str">
            <v>1.1.2.1.3.5</v>
          </cell>
          <cell r="F294" t="str">
            <v>1.1.2.1.3.5.1</v>
          </cell>
          <cell r="H294" t="str">
            <v>DE-5230.00-2316-131-QGI-130</v>
          </cell>
          <cell r="I294" t="str">
            <v>DE-2316-C.24-132</v>
          </cell>
          <cell r="K294" t="str">
            <v>PIPE-RACK - VIGAS - FORMAS - FL.6/12</v>
          </cell>
          <cell r="N294">
            <v>20</v>
          </cell>
          <cell r="O294">
            <v>25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D295" t="str">
            <v>CIVIL</v>
          </cell>
          <cell r="E295" t="str">
            <v>1.1.2.1.3.5</v>
          </cell>
          <cell r="F295" t="str">
            <v>1.1.2.1.3.5.1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16</v>
          </cell>
          <cell r="M295">
            <v>0</v>
          </cell>
          <cell r="N295">
            <v>0</v>
          </cell>
          <cell r="O295">
            <v>0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D296" t="str">
            <v>CIVIL</v>
          </cell>
          <cell r="E296" t="str">
            <v>1.1.2.1.3.5</v>
          </cell>
          <cell r="F296" t="str">
            <v>1.1.2.1.3.5.1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10</v>
          </cell>
          <cell r="N296">
            <v>0</v>
          </cell>
          <cell r="O296">
            <v>0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D297" t="str">
            <v>CIVIL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5</v>
          </cell>
          <cell r="O297">
            <v>0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D298" t="str">
            <v>CIVIL</v>
          </cell>
          <cell r="E298" t="str">
            <v>1.1.2.1.3.5</v>
          </cell>
          <cell r="F298" t="str">
            <v>1.1.2.1.3.5.1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75</v>
          </cell>
          <cell r="O298">
            <v>0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D299" t="str">
            <v>CIVIL</v>
          </cell>
          <cell r="E299" t="str">
            <v>1.1.2.1.3.5</v>
          </cell>
          <cell r="F299" t="str">
            <v>1.1.2.1.3.5.1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D300" t="str">
            <v>CIVIL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  <cell r="K300" t="str">
            <v>PIPE-RACK - VIGAS - FORMAS - FL.12/12</v>
          </cell>
          <cell r="N300">
            <v>20</v>
          </cell>
          <cell r="O300">
            <v>25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D301" t="str">
            <v>CIVIL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D302" t="str">
            <v>CIVIL</v>
          </cell>
          <cell r="E302" t="str">
            <v>1.1.2.1.3.5</v>
          </cell>
          <cell r="F302" t="str">
            <v>1.1.2.1.3.5.1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D303" t="str">
            <v>CIVIL</v>
          </cell>
          <cell r="E303" t="str">
            <v>1.1.2.1.3.5</v>
          </cell>
          <cell r="F303" t="str">
            <v>1.1.2.1.3.5.1</v>
          </cell>
          <cell r="H303">
            <v>0</v>
          </cell>
          <cell r="I303">
            <v>0</v>
          </cell>
          <cell r="K303" t="str">
            <v>BASE DE EQUIPAMENTOS - ESTRUTURAS I - ARMADURA - FL.2/4</v>
          </cell>
          <cell r="N303">
            <v>20</v>
          </cell>
          <cell r="O303">
            <v>20</v>
          </cell>
        </row>
        <row r="304">
          <cell r="B304" t="str">
            <v>1.1.4.1.2.2.1.1</v>
          </cell>
          <cell r="C304" t="str">
            <v>ORGANOGRAMAS</v>
          </cell>
          <cell r="D304" t="str">
            <v>CIVIL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  <cell r="K304" t="str">
            <v>BASE DE EQUIPAMENTOS - ESTRUTURAS I - ARMADURA - FL.3/4</v>
          </cell>
          <cell r="N304">
            <v>20</v>
          </cell>
          <cell r="O304">
            <v>20</v>
          </cell>
        </row>
        <row r="305">
          <cell r="B305" t="str">
            <v>1.1.4.1.2.2.1.2</v>
          </cell>
          <cell r="C305" t="str">
            <v>CURRÍCULOS</v>
          </cell>
          <cell r="D305" t="str">
            <v>CIVIL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  <cell r="K305" t="str">
            <v>BASE DE EQUIPAMENTOS - ESTRUTURAS I - ARMADURA - FL.4/4</v>
          </cell>
          <cell r="N305">
            <v>20</v>
          </cell>
          <cell r="O305">
            <v>20</v>
          </cell>
        </row>
        <row r="306">
          <cell r="B306" t="str">
            <v>1.1.4.1.2.2.2</v>
          </cell>
          <cell r="C306" t="str">
            <v>RECURSOS</v>
          </cell>
          <cell r="D306" t="str">
            <v>CIVIL</v>
          </cell>
          <cell r="E306" t="str">
            <v>1.1.2.1.3.5</v>
          </cell>
          <cell r="F306" t="str">
            <v>1.1.2.1.3.5.1</v>
          </cell>
          <cell r="H306">
            <v>0</v>
          </cell>
          <cell r="I306">
            <v>0</v>
          </cell>
          <cell r="K306" t="str">
            <v>BASE DE EQUIPAMENTOS - ESTRUTURAS II - PILARES FL. 1 DE 2 - ARMADURAS</v>
          </cell>
          <cell r="N306">
            <v>20</v>
          </cell>
          <cell r="O306">
            <v>20</v>
          </cell>
        </row>
        <row r="307">
          <cell r="B307" t="str">
            <v>1.1.4.1.2.2.2.1</v>
          </cell>
          <cell r="C307" t="str">
            <v>HISTOGRAMA DE MÃO DE OBRA</v>
          </cell>
          <cell r="D307" t="str">
            <v>CIVIL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  <cell r="K307" t="str">
            <v>BASE DE EQUIPAMENTOS - ESTRUTURAS II - PILARES FL. 2 DE 2 - ARMADURAS</v>
          </cell>
          <cell r="N307">
            <v>20</v>
          </cell>
          <cell r="O307">
            <v>20</v>
          </cell>
        </row>
        <row r="308">
          <cell r="B308" t="str">
            <v>1.1.4.1.2.2.3</v>
          </cell>
          <cell r="C308" t="str">
            <v>PROCEDIMENTO DE PLANEJAMENTO DE PROJETO</v>
          </cell>
          <cell r="D308" t="str">
            <v>CIVIL</v>
          </cell>
          <cell r="E308" t="str">
            <v>1.1.2.1.3.5</v>
          </cell>
          <cell r="F308" t="str">
            <v>1.1.2.1.3.5.1</v>
          </cell>
          <cell r="H308">
            <v>0</v>
          </cell>
          <cell r="I308">
            <v>0</v>
          </cell>
          <cell r="K308" t="str">
            <v>BASE DE EQUIPAMENTOS - ESTRUTURAS II - VIGAS FL. 1 DE 6 - ARMADURAS</v>
          </cell>
          <cell r="N308">
            <v>20</v>
          </cell>
          <cell r="O308">
            <v>20</v>
          </cell>
        </row>
        <row r="309">
          <cell r="B309" t="str">
            <v>1.1.4.1.2.2.3.1</v>
          </cell>
          <cell r="C309" t="str">
            <v>EAP DETALHADA</v>
          </cell>
          <cell r="D309" t="str">
            <v>CIVIL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  <cell r="K309" t="str">
            <v>BASE DE EQUIPAMENTOS - ESTRUTURAS II - VIGAS FL. 2 DE 6 - ARMADURAS</v>
          </cell>
          <cell r="N309">
            <v>20</v>
          </cell>
          <cell r="O309">
            <v>20</v>
          </cell>
        </row>
        <row r="310">
          <cell r="B310" t="str">
            <v>1.1.4.1.2.2.3.2</v>
          </cell>
          <cell r="C310" t="str">
            <v>LISTA DE DOCUMENTOS DA U-2316 - UHDS</v>
          </cell>
          <cell r="D310" t="str">
            <v>CIVIL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  <cell r="K310" t="str">
            <v>BASE DE EQUIPAMENTOS - ESTRUTURAS II - VIGAS FL. 3 DE 6 - ARMADURAS</v>
          </cell>
          <cell r="N310">
            <v>20</v>
          </cell>
          <cell r="O310">
            <v>20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D311" t="str">
            <v>CIVIL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  <cell r="K311" t="str">
            <v>BASE DE EQUIPAMENTOS - ESTRUTURAS II - VIGAS FL. 4 DE 6 - ARMADURAS</v>
          </cell>
          <cell r="N311">
            <v>20</v>
          </cell>
          <cell r="O311">
            <v>20</v>
          </cell>
        </row>
        <row r="312">
          <cell r="B312" t="str">
            <v>1.1.4.1.2.2.3.4</v>
          </cell>
          <cell r="C312" t="str">
            <v>CURVA DE EXECUÇÃO FÍSICA</v>
          </cell>
          <cell r="D312" t="str">
            <v>CIVIL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  <cell r="K312" t="str">
            <v>BASE DE EQUIPAMENTOS - ESTRUTURAS II - VIGAS FL. 5 DE 6 - ARMADURAS</v>
          </cell>
          <cell r="N312">
            <v>20</v>
          </cell>
          <cell r="O312">
            <v>20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D313" t="str">
            <v>CIVIL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  <cell r="K313" t="str">
            <v>BASE DE EQUIPAMENTOS - ESTRUTURAS II - VIGAS FL. 6 DE 6 - ARMADURAS</v>
          </cell>
          <cell r="N313">
            <v>20</v>
          </cell>
          <cell r="O313">
            <v>20</v>
          </cell>
        </row>
        <row r="314">
          <cell r="B314" t="str">
            <v>1.1.4.1.2.2.3.6</v>
          </cell>
          <cell r="C314" t="str">
            <v>CURVA DE EXECUÇÃO FÍSICA-FINANCEIRA</v>
          </cell>
          <cell r="D314" t="str">
            <v>CIVIL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  <cell r="K314" t="str">
            <v>BASE DE EQUIPAMENTOS - ESTRUTURAS II - LAJES E BASES - EL. 107,20 - ARMADURAS</v>
          </cell>
          <cell r="N314">
            <v>20</v>
          </cell>
          <cell r="O314">
            <v>20</v>
          </cell>
        </row>
        <row r="315">
          <cell r="B315" t="str">
            <v>1.1.4.1.2.2.3.7</v>
          </cell>
          <cell r="C315" t="str">
            <v>PROCEDIMENTO DE MEDIÇÃO DE SERVIÇOS</v>
          </cell>
          <cell r="D315" t="str">
            <v>CIVIL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  <cell r="K315" t="str">
            <v>BASE DE EQUIPAMENTOS - ESTRUTURAS II - LAJES E BASES - EL. 115,20 - ARMADURAS</v>
          </cell>
          <cell r="N315">
            <v>20</v>
          </cell>
          <cell r="O315">
            <v>20</v>
          </cell>
        </row>
        <row r="316">
          <cell r="B316" t="str">
            <v>1.1.4.1.2.2.4</v>
          </cell>
          <cell r="C316" t="str">
            <v>PROCEDIMENTOS DE QSMS</v>
          </cell>
          <cell r="D316" t="str">
            <v>CIVIL</v>
          </cell>
          <cell r="E316" t="str">
            <v>1.1.2.1.3.5</v>
          </cell>
          <cell r="F316" t="str">
            <v>1.1.2.1.3.5.1</v>
          </cell>
          <cell r="H316">
            <v>0</v>
          </cell>
          <cell r="I316">
            <v>0</v>
          </cell>
          <cell r="K316" t="str">
            <v>BASE DE EQUIPAMENTOS - ESTRUTURAS III - PILARES FL. 1 DE 2 - ARMADURAS</v>
          </cell>
          <cell r="N316">
            <v>20</v>
          </cell>
          <cell r="O316">
            <v>20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D317" t="str">
            <v>CIVIL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  <cell r="K317" t="str">
            <v>BASE DE EQUIPAMENTOS - ESTRUTURAS III - PILARES FL. 2 DE 2 - ARMADURAS</v>
          </cell>
          <cell r="N317">
            <v>20</v>
          </cell>
          <cell r="O317">
            <v>20</v>
          </cell>
        </row>
        <row r="318">
          <cell r="B318" t="str">
            <v>1.1.4.1.2.2.4.2</v>
          </cell>
          <cell r="C318" t="str">
            <v>PLANO DA QUALIDADE</v>
          </cell>
          <cell r="D318" t="str">
            <v>CIVIL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  <cell r="K318" t="str">
            <v>BASE DE EQUIPAMENTOS - ESTRUTURAS III - VIGAS FL. 1 DE 6 - ARMADURAS</v>
          </cell>
          <cell r="N318">
            <v>20</v>
          </cell>
          <cell r="O318">
            <v>20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D319" t="str">
            <v>CIVIL</v>
          </cell>
          <cell r="E319" t="str">
            <v>1.1.2.1.3.5</v>
          </cell>
          <cell r="F319" t="str">
            <v>1.1.2.1.3.5.1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D320" t="str">
            <v>CIVIL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  <cell r="K320" t="str">
            <v>BASE DE EQUIPAMENTOS - ESTRUTURAS III - VIGAS FL. 3 DE 6 - ARMADURAS</v>
          </cell>
          <cell r="N320">
            <v>20</v>
          </cell>
          <cell r="O320">
            <v>20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D321" t="str">
            <v>CIVIL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  <cell r="K321" t="str">
            <v>BASE DE EQUIPAMENTOS - ESTRUTURAS III - VIGAS FL. 4 DE 6 - ARMADURAS</v>
          </cell>
          <cell r="N321">
            <v>20</v>
          </cell>
          <cell r="O321">
            <v>20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D322" t="str">
            <v>CIVIL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20</v>
          </cell>
          <cell r="O322">
            <v>0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D323" t="str">
            <v>CIVIL</v>
          </cell>
          <cell r="E323" t="str">
            <v>1.1.2.1.3.5</v>
          </cell>
          <cell r="F323" t="str">
            <v>1.1.2.1.3.5.1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8</v>
          </cell>
          <cell r="N323">
            <v>0</v>
          </cell>
          <cell r="O323">
            <v>0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D324" t="str">
            <v>CIVIL</v>
          </cell>
          <cell r="E324" t="str">
            <v>1.1.2.1.3.5</v>
          </cell>
          <cell r="F324" t="str">
            <v>1.1.2.1.3.5.1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100</v>
          </cell>
          <cell r="O324">
            <v>0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D325" t="str">
            <v>CIVIL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K325" t="str">
            <v>BASE DE EQUIPAMENTOS - ESTRUTURAS III - LAJES E BASES - EL. 115,20 - ARMADURAS</v>
          </cell>
          <cell r="N325">
            <v>20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D326" t="str">
            <v>CIVIL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K326" t="str">
            <v>BASE DE EQUIPAMENTOS - ESTRUTURAS IV - PILARES - ARMADURAS</v>
          </cell>
          <cell r="N326">
            <v>20</v>
          </cell>
          <cell r="O326">
            <v>90</v>
          </cell>
        </row>
        <row r="327">
          <cell r="C327">
            <v>2316</v>
          </cell>
          <cell r="D327" t="str">
            <v>CIVIL</v>
          </cell>
          <cell r="E327" t="str">
            <v>1.1.2.1.3.5</v>
          </cell>
          <cell r="F327" t="str">
            <v>1.1.2.1.3.5.1</v>
          </cell>
          <cell r="H327">
            <v>0</v>
          </cell>
          <cell r="I327">
            <v>0</v>
          </cell>
          <cell r="K327" t="str">
            <v>BASE DE EQUIPAMENTOS - ESTRUTURAS IV - VIGAS - ARMADURAS  - FL. 1 DE 2</v>
          </cell>
          <cell r="N327">
            <v>20</v>
          </cell>
          <cell r="O327">
            <v>20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D328" t="str">
            <v>CIVIL</v>
          </cell>
          <cell r="E328" t="str">
            <v>1.1.2.1.3.5</v>
          </cell>
          <cell r="F328" t="str">
            <v>1.1.2.1.3.5.1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82</v>
          </cell>
          <cell r="N328">
            <v>0</v>
          </cell>
          <cell r="O328">
            <v>0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D329" t="str">
            <v>CIVIL</v>
          </cell>
          <cell r="E329" t="str">
            <v>1.1.2.1.3.5</v>
          </cell>
          <cell r="F329" t="str">
            <v>1.1.2.1.3.5.1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15</v>
          </cell>
          <cell r="O329">
            <v>0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D330" t="str">
            <v>CIVIL</v>
          </cell>
          <cell r="E330" t="str">
            <v>1.1.2.1.3.5</v>
          </cell>
          <cell r="F330" t="str">
            <v>1.1.2.1.3.5.1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D331" t="str">
            <v>CIVIL</v>
          </cell>
          <cell r="E331" t="str">
            <v>1.1.2.1.3.5</v>
          </cell>
          <cell r="F331" t="str">
            <v>1.1.2.1.3.5.1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D332" t="str">
            <v>CIVIL</v>
          </cell>
          <cell r="E332" t="str">
            <v>1.1.2.1.3.5</v>
          </cell>
          <cell r="F332" t="str">
            <v>1.1.2.1.3.5.1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D333" t="str">
            <v>CIVIL</v>
          </cell>
          <cell r="E333" t="str">
            <v>1.1.2.1.3.5</v>
          </cell>
          <cell r="F333" t="str">
            <v>1.1.2.1.3.5.1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78</v>
          </cell>
          <cell r="O333">
            <v>0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D334" t="str">
            <v>CIVIL</v>
          </cell>
          <cell r="E334" t="str">
            <v>1.1.2.1.3.5</v>
          </cell>
          <cell r="F334" t="str">
            <v>1.1.2.1.3.5.1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D335" t="str">
            <v>CIVIL</v>
          </cell>
          <cell r="E335" t="str">
            <v>1.1.2.1.3.5</v>
          </cell>
          <cell r="F335" t="str">
            <v>1.1.2.1.3.5.1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D336" t="str">
            <v>CIVIL</v>
          </cell>
          <cell r="E336" t="str">
            <v>1.1.2.1.3.5</v>
          </cell>
          <cell r="F336" t="str">
            <v>1.1.2.1.3.5.1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D337" t="str">
            <v>CIVIL</v>
          </cell>
          <cell r="E337" t="str">
            <v>1.1.2.1.3.5</v>
          </cell>
          <cell r="F337" t="str">
            <v>1.1.2.1.3.5.1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D338" t="str">
            <v>CIVIL</v>
          </cell>
          <cell r="E338" t="str">
            <v>1.1.2.1.3.5</v>
          </cell>
          <cell r="F338" t="str">
            <v>1.1.2.1.3.5.1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D339" t="str">
            <v>CIVIL</v>
          </cell>
          <cell r="E339" t="str">
            <v>1.1.2.1.3.5</v>
          </cell>
          <cell r="F339" t="str">
            <v>1.1.2.1.3.5.1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2</v>
          </cell>
          <cell r="O339">
            <v>0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D340" t="str">
            <v>CIVIL</v>
          </cell>
          <cell r="E340" t="str">
            <v>1.1.2.1.3.5</v>
          </cell>
          <cell r="F340" t="str">
            <v>1.1.2.1.3.5.1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5</v>
          </cell>
          <cell r="O340">
            <v>0</v>
          </cell>
        </row>
        <row r="341">
          <cell r="C341" t="str">
            <v xml:space="preserve">SUB-TOTAL - UNIDADE 2222 REFORMA CATALITICA  </v>
          </cell>
          <cell r="D341" t="str">
            <v>CIVIL</v>
          </cell>
          <cell r="E341" t="str">
            <v>1.1.2.1.3.5</v>
          </cell>
          <cell r="F341" t="str">
            <v>1.1.2.1.3.5.1</v>
          </cell>
        </row>
        <row r="342">
          <cell r="C342">
            <v>2316</v>
          </cell>
          <cell r="D342" t="str">
            <v>CIVIL</v>
          </cell>
          <cell r="E342" t="str">
            <v>1.1.2.1.3.5</v>
          </cell>
          <cell r="F342" t="str">
            <v>1.1.2.1.3.5.1</v>
          </cell>
          <cell r="H342" t="str">
            <v>DE-5230.00-2316-131-QGI-185</v>
          </cell>
          <cell r="I342" t="str">
            <v>DE-2316-C.24-187</v>
          </cell>
          <cell r="K342" t="str">
            <v>PIPE-RACK - PILARES - ARMADURA - FL.12/12</v>
          </cell>
          <cell r="N342">
            <v>20</v>
          </cell>
          <cell r="O342">
            <v>20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D343" t="str">
            <v>CIVIL</v>
          </cell>
          <cell r="E343" t="str">
            <v>1.1.2.1.3.5</v>
          </cell>
          <cell r="F343" t="str">
            <v>1.1.2.1.3.5.1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16</v>
          </cell>
          <cell r="M343">
            <v>0</v>
          </cell>
          <cell r="N343">
            <v>0</v>
          </cell>
          <cell r="O343">
            <v>0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D344" t="str">
            <v>CIVIL</v>
          </cell>
          <cell r="E344" t="str">
            <v>1.1.2.1.3.5</v>
          </cell>
          <cell r="F344" t="str">
            <v>1.1.2.1.3.5.1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10</v>
          </cell>
          <cell r="N344">
            <v>0</v>
          </cell>
          <cell r="O344">
            <v>0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D345" t="str">
            <v>CIVIL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5</v>
          </cell>
          <cell r="O345">
            <v>0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D346" t="str">
            <v>CIVIL</v>
          </cell>
          <cell r="E346" t="str">
            <v>1.1.2.1.3.5</v>
          </cell>
          <cell r="F346" t="str">
            <v>1.1.2.1.3.5.1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75</v>
          </cell>
          <cell r="O346">
            <v>0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D347" t="str">
            <v>CIVIL</v>
          </cell>
          <cell r="E347" t="str">
            <v>1.1.2.1.3.5</v>
          </cell>
          <cell r="F347" t="str">
            <v>1.1.2.1.3.5.1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D348" t="str">
            <v>CIVIL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  <cell r="K348" t="str">
            <v>PIPE-RACK - VIGAS - ARMADURA - FL.6/18</v>
          </cell>
          <cell r="N348">
            <v>20</v>
          </cell>
          <cell r="O348">
            <v>20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D349" t="str">
            <v>CIVIL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  <cell r="K349" t="str">
            <v>PIPE-RACK - VIGAS - ARMADURA - FL.7/18</v>
          </cell>
          <cell r="N349">
            <v>20</v>
          </cell>
          <cell r="O349">
            <v>20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D350" t="str">
            <v>CIVIL</v>
          </cell>
          <cell r="E350" t="str">
            <v>1.1.2.1.3.5</v>
          </cell>
          <cell r="F350" t="str">
            <v>1.1.2.1.3.5.1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D351" t="str">
            <v>CIVIL</v>
          </cell>
          <cell r="E351" t="str">
            <v>1.1.2.1.3.5</v>
          </cell>
          <cell r="F351" t="str">
            <v>1.1.2.1.3.5.1</v>
          </cell>
          <cell r="H351">
            <v>0</v>
          </cell>
          <cell r="I351">
            <v>0</v>
          </cell>
          <cell r="K351" t="str">
            <v>PIPE-RACK - VIGAS - ARMADURA - FL.9/18</v>
          </cell>
          <cell r="N351">
            <v>20</v>
          </cell>
          <cell r="O351">
            <v>20</v>
          </cell>
        </row>
        <row r="352">
          <cell r="B352" t="str">
            <v>1.1.5.1.2.2.1.1</v>
          </cell>
          <cell r="C352" t="str">
            <v>ORGANOGRAMAS</v>
          </cell>
          <cell r="D352" t="str">
            <v>CIVIL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  <cell r="K352" t="str">
            <v>PIPE-RACK - VIGAS - ARMADURA - FL.10/18</v>
          </cell>
          <cell r="N352">
            <v>20</v>
          </cell>
          <cell r="O352">
            <v>20</v>
          </cell>
        </row>
        <row r="353">
          <cell r="B353" t="str">
            <v>1.1.5.1.2.2.1.2</v>
          </cell>
          <cell r="C353" t="str">
            <v>CURRÍCULOS</v>
          </cell>
          <cell r="D353" t="str">
            <v>CIVIL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  <cell r="K353" t="str">
            <v>PIPE-RACK - VIGAS - ARMADURA - FL.11/18</v>
          </cell>
          <cell r="N353">
            <v>20</v>
          </cell>
          <cell r="O353">
            <v>20</v>
          </cell>
        </row>
        <row r="354">
          <cell r="B354" t="str">
            <v>1.1.5.1.2.2.2</v>
          </cell>
          <cell r="C354" t="str">
            <v>RECURSOS</v>
          </cell>
          <cell r="D354" t="str">
            <v>CIVIL</v>
          </cell>
          <cell r="E354" t="str">
            <v>1.1.2.1.3.5</v>
          </cell>
          <cell r="F354" t="str">
            <v>1.1.2.1.3.5.1</v>
          </cell>
          <cell r="H354">
            <v>0</v>
          </cell>
          <cell r="I354">
            <v>0</v>
          </cell>
          <cell r="K354" t="str">
            <v>PIPE-RACK - VIGAS - ARMADURA - FL.12/18</v>
          </cell>
          <cell r="N354">
            <v>20</v>
          </cell>
          <cell r="O354">
            <v>20</v>
          </cell>
        </row>
        <row r="355">
          <cell r="B355" t="str">
            <v>1.1.5.1.2.2.2.1</v>
          </cell>
          <cell r="C355" t="str">
            <v>HISTOGRAMA DE MÃO DE OBRA</v>
          </cell>
          <cell r="D355" t="str">
            <v>CIVIL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  <cell r="K355" t="str">
            <v>PIPE-RACK - VIGAS - ARMADURA - FL.13/18</v>
          </cell>
          <cell r="N355">
            <v>20</v>
          </cell>
          <cell r="O355">
            <v>20</v>
          </cell>
        </row>
        <row r="356">
          <cell r="B356" t="str">
            <v>1.1.5.1.2.2.3</v>
          </cell>
          <cell r="C356" t="str">
            <v>PROCEDIMENTO DE PLANEJAMENTO DE PROJETO</v>
          </cell>
          <cell r="D356" t="str">
            <v>CIVIL</v>
          </cell>
          <cell r="E356" t="str">
            <v>1.1.2.1.3.5</v>
          </cell>
          <cell r="F356" t="str">
            <v>1.1.2.1.3.5.1</v>
          </cell>
          <cell r="H356">
            <v>0</v>
          </cell>
          <cell r="I356">
            <v>0</v>
          </cell>
          <cell r="K356" t="str">
            <v>PIPE-RACK - VIGAS - ARMADURA - FL.14/18</v>
          </cell>
          <cell r="N356">
            <v>20</v>
          </cell>
          <cell r="O356">
            <v>20</v>
          </cell>
        </row>
        <row r="357">
          <cell r="B357" t="str">
            <v>1.1.5.1.2.2.3.1</v>
          </cell>
          <cell r="C357" t="str">
            <v>EAP DETALHADA</v>
          </cell>
          <cell r="D357" t="str">
            <v>CIVIL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  <cell r="K357" t="str">
            <v>PIPE-RACK - VIGAS - ARMADURA - FL.15/18</v>
          </cell>
          <cell r="N357">
            <v>20</v>
          </cell>
          <cell r="O357">
            <v>20</v>
          </cell>
        </row>
        <row r="358">
          <cell r="B358" t="str">
            <v>1.1.5.1.2.2.3.2</v>
          </cell>
          <cell r="C358" t="str">
            <v>LISTA DE DOCUMENTOS DA U-2316 - UHDS</v>
          </cell>
          <cell r="D358" t="str">
            <v>CIVIL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  <cell r="K358" t="str">
            <v>PIPE-RACK - VIGAS - ARMADURA - FL.16/18</v>
          </cell>
          <cell r="N358">
            <v>20</v>
          </cell>
          <cell r="O358">
            <v>20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D359" t="str">
            <v>CIVIL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  <cell r="K359" t="str">
            <v>PIPE-RACK - VIGAS - ARMADURA - FL.17/18</v>
          </cell>
          <cell r="N359">
            <v>20</v>
          </cell>
          <cell r="O359">
            <v>20</v>
          </cell>
        </row>
        <row r="360">
          <cell r="B360" t="str">
            <v>1.1.5.1.2.2.3.4</v>
          </cell>
          <cell r="C360" t="str">
            <v>CURVA DE EXECUÇÃO FÍSICA</v>
          </cell>
          <cell r="D360" t="str">
            <v>CIVIL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  <cell r="K360" t="str">
            <v>PIPE-RACK - VIGAS - ARMADURA - FL.18/18</v>
          </cell>
          <cell r="N360">
            <v>20</v>
          </cell>
          <cell r="O360">
            <v>20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D361" t="str">
            <v>CIVIL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  <cell r="K361" t="str">
            <v>PIPE-RACK - LAJES - ARMADURA - FL.1/2</v>
          </cell>
          <cell r="N361">
            <v>20</v>
          </cell>
          <cell r="O361">
            <v>20</v>
          </cell>
        </row>
        <row r="362">
          <cell r="B362" t="str">
            <v>1.1.5.1.2.2.3.6</v>
          </cell>
          <cell r="C362" t="str">
            <v>CURVA DE EXECUÇÃO FÍSICA-FINANCEIRA</v>
          </cell>
          <cell r="D362" t="str">
            <v>CIVIL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  <cell r="K362" t="str">
            <v>PIPE-RACK - LAJES - ARMADURA - FL.2/2</v>
          </cell>
          <cell r="N362">
            <v>20</v>
          </cell>
          <cell r="O362">
            <v>20</v>
          </cell>
        </row>
        <row r="363">
          <cell r="B363" t="str">
            <v>1.1.5.1.2.2.3.7</v>
          </cell>
          <cell r="C363" t="str">
            <v>PROCEDIMENTO DE MEDIÇÃO DE SERVIÇOS</v>
          </cell>
          <cell r="D363" t="str">
            <v>CIVIL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D364" t="str">
            <v>CIVIL</v>
          </cell>
          <cell r="E364" t="str">
            <v>1.1.2.1.3.5</v>
          </cell>
          <cell r="F364" t="str">
            <v>1.1.2.1.3.5.1</v>
          </cell>
          <cell r="H364">
            <v>0</v>
          </cell>
          <cell r="I364">
            <v>0</v>
          </cell>
          <cell r="K364" t="str">
            <v>MC PIPE RACK</v>
          </cell>
          <cell r="N364">
            <v>150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D365" t="str">
            <v>CIVIL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D366" t="str">
            <v>CIVIL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  <cell r="K366" t="str">
            <v>MC ESTRUTURA I</v>
          </cell>
          <cell r="N366">
            <v>70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D367" t="str">
            <v>CIVIL</v>
          </cell>
          <cell r="E367" t="str">
            <v>1.1.2.1.3.5</v>
          </cell>
          <cell r="F367" t="str">
            <v>1.1.2.1.3.5.1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D368" t="str">
            <v>CIVIL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  <cell r="K368" t="str">
            <v>MC ESTRUTURA III</v>
          </cell>
          <cell r="N368">
            <v>70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D369" t="str">
            <v>CIVIL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  <cell r="K369" t="str">
            <v>MC ESTRUTURA IV</v>
          </cell>
          <cell r="N369">
            <v>70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D370" t="str">
            <v>CIVIL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20</v>
          </cell>
          <cell r="O370">
            <v>0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D371" t="str">
            <v>CIVIL</v>
          </cell>
          <cell r="E371" t="str">
            <v>1.1.2.1.3.5</v>
          </cell>
          <cell r="F371" t="str">
            <v>1.1.2.1.3.5.1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8</v>
          </cell>
          <cell r="N371">
            <v>0</v>
          </cell>
          <cell r="O371">
            <v>0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D372" t="str">
            <v>CIVIL</v>
          </cell>
          <cell r="E372" t="str">
            <v>1.1.2.1.3.5</v>
          </cell>
          <cell r="F372" t="str">
            <v>1.1.2.1.3.5.1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100</v>
          </cell>
          <cell r="O372">
            <v>0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D373" t="str">
            <v>CIVIL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K373" t="str">
            <v>PLANTA DE COBERTURA  -  CASA DE COMPRESSORES</v>
          </cell>
          <cell r="N373">
            <v>35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D374" t="str">
            <v>CIVIL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K374" t="str">
            <v>CORTES  -  CASA DE COMPRESSORES</v>
          </cell>
          <cell r="N374">
            <v>35</v>
          </cell>
          <cell r="O374">
            <v>90</v>
          </cell>
        </row>
        <row r="375">
          <cell r="C375">
            <v>2316</v>
          </cell>
          <cell r="D375" t="str">
            <v>CIVIL</v>
          </cell>
          <cell r="E375" t="str">
            <v>1.1.2.1.3.5</v>
          </cell>
          <cell r="F375" t="str">
            <v>1.1.2.1.3.5.1</v>
          </cell>
          <cell r="H375">
            <v>0</v>
          </cell>
          <cell r="I375">
            <v>0</v>
          </cell>
          <cell r="K375" t="str">
            <v>FACHADAS  -  CASA DE COMPRESSORES</v>
          </cell>
          <cell r="N375">
            <v>35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D376" t="str">
            <v>CIVIL</v>
          </cell>
          <cell r="E376" t="str">
            <v>1.1.2.1.3.5</v>
          </cell>
          <cell r="F376" t="str">
            <v>1.1.2.1.3.5.1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82</v>
          </cell>
          <cell r="N376">
            <v>0</v>
          </cell>
          <cell r="O376">
            <v>0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D377" t="str">
            <v>CIVIL</v>
          </cell>
          <cell r="E377" t="str">
            <v>1.1.2.1.3.5</v>
          </cell>
          <cell r="F377" t="str">
            <v>1.1.2.1.3.5.1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15</v>
          </cell>
          <cell r="O377">
            <v>0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D378" t="str">
            <v>CIVIL</v>
          </cell>
          <cell r="E378" t="str">
            <v>1.1.2.1.3.5</v>
          </cell>
          <cell r="F378" t="str">
            <v>1.1.2.1.3.5.1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D379" t="str">
            <v>CIVIL</v>
          </cell>
          <cell r="E379" t="str">
            <v>1.1.2.1.3.5</v>
          </cell>
          <cell r="F379" t="str">
            <v>1.1.2.1.3.5.1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D380" t="str">
            <v>CIVIL</v>
          </cell>
          <cell r="E380" t="str">
            <v>1.1.2.1.3.5</v>
          </cell>
          <cell r="F380" t="str">
            <v>1.1.2.1.3.5.1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D381" t="str">
            <v>CIVIL</v>
          </cell>
          <cell r="E381" t="str">
            <v>1.1.2.1.3</v>
          </cell>
          <cell r="F381" t="str">
            <v>1.1.2.1.3.6</v>
          </cell>
          <cell r="G381" t="str">
            <v>1.1.2.1.3.6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78</v>
          </cell>
          <cell r="O381">
            <v>0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D382" t="str">
            <v>CIVIL</v>
          </cell>
          <cell r="E382" t="str">
            <v>1.1.2.1.3.6</v>
          </cell>
          <cell r="F382" t="str">
            <v>1.1.2.1.3.6.1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D383" t="str">
            <v>CIVIL</v>
          </cell>
          <cell r="E383" t="str">
            <v>1.1.2.1.3.6</v>
          </cell>
          <cell r="F383" t="str">
            <v>1.1.2.1.3.6.1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D384" t="str">
            <v>CIVIL</v>
          </cell>
          <cell r="E384" t="str">
            <v>1.1.2.1.3</v>
          </cell>
          <cell r="F384" t="str">
            <v>1.1.2.1.3.7</v>
          </cell>
          <cell r="G384" t="str">
            <v>1.1.2.1.3.7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D385" t="str">
            <v>CIVIL</v>
          </cell>
          <cell r="E385" t="str">
            <v>1.1.2.1.3.7</v>
          </cell>
          <cell r="F385" t="str">
            <v>1.1.2.1.3.7.1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D386" t="str">
            <v>CIVIL</v>
          </cell>
          <cell r="E386" t="str">
            <v>1.1.2.1.3.7</v>
          </cell>
          <cell r="F386" t="str">
            <v>1.1.2.1.3.7.1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D387" t="str">
            <v>CIVIL</v>
          </cell>
          <cell r="E387" t="str">
            <v>1.1.2.1.3.7</v>
          </cell>
          <cell r="F387" t="str">
            <v>1.1.2.1.3.7.1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2</v>
          </cell>
          <cell r="O387">
            <v>0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D388" t="str">
            <v>CIVIL</v>
          </cell>
          <cell r="E388" t="str">
            <v>1.1.2.1.3.7</v>
          </cell>
          <cell r="F388" t="str">
            <v>1.1.2.1.3.7.1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5</v>
          </cell>
          <cell r="O388">
            <v>0</v>
          </cell>
        </row>
        <row r="389">
          <cell r="C389" t="str">
            <v xml:space="preserve">SUB-TOTAL - UNIDADE 32323 DEA ( GASOLINA )  </v>
          </cell>
          <cell r="D389" t="str">
            <v>CIVIL</v>
          </cell>
          <cell r="E389" t="str">
            <v>1.1.2.1.3.7</v>
          </cell>
          <cell r="F389" t="str">
            <v>1.1.2.1.3.7.1</v>
          </cell>
          <cell r="H389" t="str">
            <v>DE-5230.00-2316-140-QGI-005</v>
          </cell>
          <cell r="I389" t="str">
            <v>DE-2316-C.25-005</v>
          </cell>
          <cell r="K389" t="str">
            <v>CASA DOS COMPRESSORES - ESTRUTURA METÁLICA - DETALHES E PASSADIÇO DA VIGA DE ROLAMENTO</v>
          </cell>
          <cell r="L389" t="str">
            <v>A1</v>
          </cell>
          <cell r="M389" t="str">
            <v>1</v>
          </cell>
          <cell r="N389">
            <v>30</v>
          </cell>
          <cell r="O389">
            <v>30</v>
          </cell>
        </row>
        <row r="390">
          <cell r="C390">
            <v>2316</v>
          </cell>
          <cell r="D390" t="str">
            <v>CIVIL</v>
          </cell>
          <cell r="E390" t="str">
            <v>1.1.2.1.3.7</v>
          </cell>
          <cell r="F390" t="str">
            <v>1.1.2.1.3.7.1</v>
          </cell>
          <cell r="H390" t="str">
            <v>DE-5230.00-2316-140-QGI-006</v>
          </cell>
          <cell r="I390" t="str">
            <v>DE-2316-C.25-006</v>
          </cell>
          <cell r="K390" t="str">
            <v>PIPE RACK EIXOS 1 A 16   PASSARELAS E ESCADAS - ESTRUTURA METÁLICA - PLATAFORMA EL. 109052 - PLANO DE VIGAS</v>
          </cell>
          <cell r="L390" t="str">
            <v>A1</v>
          </cell>
          <cell r="M390" t="str">
            <v>1</v>
          </cell>
          <cell r="N390">
            <v>30</v>
          </cell>
          <cell r="O390">
            <v>30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D391" t="str">
            <v>CIVIL</v>
          </cell>
          <cell r="E391" t="str">
            <v>1.1.2.1.3.7</v>
          </cell>
          <cell r="F391" t="str">
            <v>1.1.2.1.3.7.1</v>
          </cell>
          <cell r="H391" t="str">
            <v>DE-5230.00-2316-140-QGI-007</v>
          </cell>
          <cell r="I391" t="str">
            <v>DE-2316-C.25-007</v>
          </cell>
          <cell r="J391">
            <v>0</v>
          </cell>
          <cell r="K391">
            <v>0</v>
          </cell>
          <cell r="L391">
            <v>5</v>
          </cell>
          <cell r="M391">
            <v>0</v>
          </cell>
          <cell r="N391">
            <v>0</v>
          </cell>
          <cell r="O391">
            <v>0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D392" t="str">
            <v>CIVIL</v>
          </cell>
          <cell r="E392" t="str">
            <v>1.1.2.1.3.7</v>
          </cell>
          <cell r="F392" t="str">
            <v>1.1.2.1.3.7.1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10</v>
          </cell>
          <cell r="N392">
            <v>0</v>
          </cell>
          <cell r="O392">
            <v>0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D393" t="str">
            <v>CIVIL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5</v>
          </cell>
          <cell r="O393">
            <v>0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D394" t="str">
            <v>CIVIL</v>
          </cell>
          <cell r="E394" t="str">
            <v>1.1.2.1.3.7</v>
          </cell>
          <cell r="F394" t="str">
            <v>1.1.2.1.3.7.1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75</v>
          </cell>
          <cell r="O394">
            <v>0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D395" t="str">
            <v>CIVIL</v>
          </cell>
          <cell r="E395" t="str">
            <v>1.1.2.1.3.7</v>
          </cell>
          <cell r="F395" t="str">
            <v>1.1.2.1.3.7.1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D396" t="str">
            <v>CIVIL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  <cell r="K396" t="str">
            <v>ESTRUTURA II - ESCADAS DE ACESSO - ESTRUTURA METÁLICA - ELEVAÇÕES &amp; DETALHES</v>
          </cell>
          <cell r="L396" t="str">
            <v>A1</v>
          </cell>
          <cell r="M396" t="str">
            <v>1</v>
          </cell>
          <cell r="N396">
            <v>30</v>
          </cell>
          <cell r="O396">
            <v>30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D397" t="str">
            <v>CIVIL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  <cell r="K397" t="str">
            <v>ESTRUTURA III - ESCADAS DE ACESSO - ESTRUTURA METÁLICA - PLANOS</v>
          </cell>
          <cell r="L397" t="str">
            <v>A1</v>
          </cell>
          <cell r="M397" t="str">
            <v>1</v>
          </cell>
          <cell r="N397">
            <v>30</v>
          </cell>
          <cell r="O397">
            <v>30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D398" t="str">
            <v>CIVIL</v>
          </cell>
          <cell r="E398" t="str">
            <v>1.1.2.1.3.7</v>
          </cell>
          <cell r="F398" t="str">
            <v>1.1.2.1.3.7.1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D399" t="str">
            <v>CIVIL</v>
          </cell>
          <cell r="E399" t="str">
            <v>1.1.2.1.3.7</v>
          </cell>
          <cell r="F399" t="str">
            <v>1.1.2.1.3.7.1</v>
          </cell>
          <cell r="H399">
            <v>0</v>
          </cell>
          <cell r="I399">
            <v>0</v>
          </cell>
          <cell r="K399" t="str">
            <v>ESTRUTURA IV - ESCADAS DE ACESSO - ESTRUTURA METÁLICA - PLANOS</v>
          </cell>
          <cell r="L399" t="str">
            <v>A1</v>
          </cell>
          <cell r="M399" t="str">
            <v>1</v>
          </cell>
          <cell r="N399">
            <v>30</v>
          </cell>
          <cell r="O399">
            <v>30</v>
          </cell>
        </row>
        <row r="400">
          <cell r="B400" t="str">
            <v>1.1.6.1.2.2.1.1</v>
          </cell>
          <cell r="C400" t="str">
            <v>ORGANOGRAMAS</v>
          </cell>
          <cell r="D400" t="str">
            <v>CIVIL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  <cell r="K400" t="str">
            <v>ESTRUTURA IV - ESCADAS DE ACESSO - ESTRUTURA METÁLICA - PLANOS &amp; ELEVAÇÕES</v>
          </cell>
          <cell r="L400" t="str">
            <v>A1</v>
          </cell>
          <cell r="M400" t="str">
            <v>1</v>
          </cell>
          <cell r="N400">
            <v>30</v>
          </cell>
          <cell r="O400">
            <v>30</v>
          </cell>
        </row>
        <row r="401">
          <cell r="B401" t="str">
            <v>1.1.6.1.2.2.1.2</v>
          </cell>
          <cell r="C401" t="str">
            <v>CURRÍCULOS</v>
          </cell>
          <cell r="D401" t="str">
            <v>CIVIL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  <cell r="K401" t="str">
            <v>ESTRUTURA IV - ESCADAS DE ACESSO - ESTRUTURA METÁLICA - ELEVAÇÕES &amp; DETALHES</v>
          </cell>
          <cell r="L401" t="str">
            <v>A1</v>
          </cell>
          <cell r="M401" t="str">
            <v>1</v>
          </cell>
          <cell r="N401">
            <v>30</v>
          </cell>
          <cell r="O401">
            <v>30</v>
          </cell>
        </row>
        <row r="402">
          <cell r="B402" t="str">
            <v>1.1.6.1.2.2.2</v>
          </cell>
          <cell r="C402" t="str">
            <v>RECURSOS</v>
          </cell>
          <cell r="D402" t="str">
            <v>CIVIL</v>
          </cell>
          <cell r="E402" t="str">
            <v>1.1.2.1.3.7</v>
          </cell>
          <cell r="F402" t="str">
            <v>1.1.2.1.3.7.1</v>
          </cell>
          <cell r="H402">
            <v>0</v>
          </cell>
          <cell r="I402">
            <v>0</v>
          </cell>
          <cell r="K402" t="str">
            <v>ESTRUTURA V - ESCADAS DE ACESSO - ESTRUTURA METÁLICA - PLANO DE VIGAS</v>
          </cell>
          <cell r="L402" t="str">
            <v>A1</v>
          </cell>
          <cell r="M402" t="str">
            <v>1</v>
          </cell>
          <cell r="N402">
            <v>30</v>
          </cell>
          <cell r="O402">
            <v>30</v>
          </cell>
        </row>
        <row r="403">
          <cell r="B403" t="str">
            <v>1.1.6.1.2.2.2.1</v>
          </cell>
          <cell r="C403" t="str">
            <v>HISTOGRAMA DE MÃO DE OBRA</v>
          </cell>
          <cell r="D403" t="str">
            <v>CIVIL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  <cell r="K403" t="str">
            <v>ESTRUTURA V - ESCADAS DE ACESSO - ESTRUTURA METÁLICA - PLANO DE VIGAMENTO &amp; DETALHES</v>
          </cell>
          <cell r="L403" t="str">
            <v>A1</v>
          </cell>
          <cell r="M403" t="str">
            <v>1</v>
          </cell>
          <cell r="N403">
            <v>30</v>
          </cell>
          <cell r="O403">
            <v>30</v>
          </cell>
        </row>
        <row r="404">
          <cell r="B404" t="str">
            <v>1.1.6.1.2.2.3</v>
          </cell>
          <cell r="C404" t="str">
            <v>PROCEDIMENTO DE PLANEJAMENTO DE PROJETO</v>
          </cell>
          <cell r="D404" t="str">
            <v>CIVIL</v>
          </cell>
          <cell r="E404" t="str">
            <v>1.1.2.1.3.7</v>
          </cell>
          <cell r="F404" t="str">
            <v>1.1.2.1.3.7.1</v>
          </cell>
          <cell r="H404">
            <v>0</v>
          </cell>
          <cell r="I404">
            <v>0</v>
          </cell>
          <cell r="K404" t="str">
            <v>ESTRUTURA V - ESCADAS DE ACESSO - ESTRUTURA METÁLICA - ELEVAÇÕES</v>
          </cell>
          <cell r="L404" t="str">
            <v>A1</v>
          </cell>
          <cell r="M404" t="str">
            <v>1</v>
          </cell>
          <cell r="N404">
            <v>30</v>
          </cell>
          <cell r="O404">
            <v>30</v>
          </cell>
        </row>
        <row r="405">
          <cell r="B405" t="str">
            <v>1.1.6.1.2.2.3.1</v>
          </cell>
          <cell r="C405" t="str">
            <v>EAP DETALHADA</v>
          </cell>
          <cell r="D405" t="str">
            <v>CIVIL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  <cell r="K405" t="str">
            <v>ESTRUTURA V - ESCADAS DE ACESSO - ESTRUTURA METÁLICA - ESCADAS</v>
          </cell>
          <cell r="L405" t="str">
            <v>A1</v>
          </cell>
          <cell r="M405" t="str">
            <v>1</v>
          </cell>
          <cell r="N405">
            <v>30</v>
          </cell>
          <cell r="O405">
            <v>30</v>
          </cell>
        </row>
        <row r="406">
          <cell r="B406" t="str">
            <v>1.1.6.1.2.2.3.2</v>
          </cell>
          <cell r="C406" t="str">
            <v>LISTA DE DOCUMENTOS DA U-2316 - UHDS</v>
          </cell>
          <cell r="D406" t="str">
            <v>CIVIL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  <cell r="K406" t="str">
            <v>ESTRUTURA V - ESCADAS DE ACESSO - ESTRUTURA METÁLICA - ELEVAÇÕES &amp; DETALHES</v>
          </cell>
          <cell r="L406" t="str">
            <v>A1</v>
          </cell>
          <cell r="M406" t="str">
            <v>1</v>
          </cell>
          <cell r="N406">
            <v>30</v>
          </cell>
          <cell r="O406">
            <v>30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D407" t="str">
            <v>CIVIL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  <cell r="K407" t="str">
            <v>PIPE RACK EIXOS 16 A 20 - CABLE RACK, PASSARELAS E ESCADAS DE ACESSO - ESTRUTURA METÁLICA - PLANO DE VIGAS</v>
          </cell>
          <cell r="L407" t="str">
            <v>A1</v>
          </cell>
          <cell r="M407" t="str">
            <v>1</v>
          </cell>
          <cell r="N407">
            <v>30</v>
          </cell>
          <cell r="O407">
            <v>30</v>
          </cell>
        </row>
        <row r="408">
          <cell r="B408" t="str">
            <v>1.1.6.1.2.2.3.4</v>
          </cell>
          <cell r="C408" t="str">
            <v>CURVA DE EXECUÇÃO FÍSICA</v>
          </cell>
          <cell r="D408" t="str">
            <v>CIVIL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  <cell r="K408" t="str">
            <v>PIPE RACK EIXOS 16 A 20   CABLE RACK, PASSARELAS E ESCADAS DE ACESSO - ESTRUTURA METÁLICA - ELEVAÇÕES &amp; DETALHES</v>
          </cell>
          <cell r="L408" t="str">
            <v>A1</v>
          </cell>
          <cell r="M408" t="str">
            <v>1</v>
          </cell>
          <cell r="N408">
            <v>30</v>
          </cell>
          <cell r="O408">
            <v>30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D409" t="str">
            <v>CIVIL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  <cell r="K409" t="str">
            <v>PONTE, PASSARELAS E ESCADAS DE ACESSO - ESTRUTURA METÁLICA - PLANO DE VIGAMENTO</v>
          </cell>
          <cell r="L409" t="str">
            <v>A1</v>
          </cell>
          <cell r="M409" t="str">
            <v>1</v>
          </cell>
          <cell r="N409">
            <v>30</v>
          </cell>
          <cell r="O409">
            <v>30</v>
          </cell>
        </row>
        <row r="410">
          <cell r="B410" t="str">
            <v>1.1.6.1.2.2.3.6</v>
          </cell>
          <cell r="C410" t="str">
            <v>CURVA DE EXECUÇÃO FÍSICA-FINANCEIRA</v>
          </cell>
          <cell r="D410" t="str">
            <v>CIVIL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  <cell r="K410" t="str">
            <v>PONTE, PASSARELAS E ESCADAS DE ACESSO - ESTRUTURA METÁLICA - ELEVAÇÕES &amp; DETALHES</v>
          </cell>
          <cell r="L410" t="str">
            <v>A1</v>
          </cell>
          <cell r="M410" t="str">
            <v>1</v>
          </cell>
          <cell r="N410">
            <v>30</v>
          </cell>
          <cell r="O410">
            <v>30</v>
          </cell>
        </row>
        <row r="411">
          <cell r="B411" t="str">
            <v>1.1.6.1.2.2.3.7</v>
          </cell>
          <cell r="C411" t="str">
            <v>PROCEDIMENTO DE MEDIÇÃO DE SERVIÇOS</v>
          </cell>
          <cell r="D411" t="str">
            <v>CIVIL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  <cell r="K411" t="str">
            <v>PLATAFORMAS DOS VASOS V-450001 &amp; V-450053 - ESTRUTURA METÁLICA - PLATAFORMAS &amp; DETALHES</v>
          </cell>
          <cell r="L411" t="str">
            <v>A1</v>
          </cell>
          <cell r="M411" t="str">
            <v>1</v>
          </cell>
          <cell r="N411">
            <v>30</v>
          </cell>
          <cell r="O411">
            <v>30</v>
          </cell>
        </row>
        <row r="412">
          <cell r="B412" t="str">
            <v>1.1.6.1.2.2.4</v>
          </cell>
          <cell r="C412" t="str">
            <v>PROCEDIMENTOS DE QSMS</v>
          </cell>
          <cell r="D412" t="str">
            <v>CIVIL</v>
          </cell>
          <cell r="E412" t="str">
            <v>1.1.2.1.3.7</v>
          </cell>
          <cell r="F412" t="str">
            <v>1.1.2.1.3.7.1</v>
          </cell>
          <cell r="H412">
            <v>0</v>
          </cell>
          <cell r="I412">
            <v>0</v>
          </cell>
          <cell r="K412" t="str">
            <v>PLATAFORMAS DE OPERAÇÃO - ESTRUTURA METÁLICA - PLATAFORMAS &amp; DETALHES</v>
          </cell>
          <cell r="L412" t="str">
            <v>A1</v>
          </cell>
          <cell r="M412" t="str">
            <v>1</v>
          </cell>
          <cell r="N412">
            <v>30</v>
          </cell>
          <cell r="O412">
            <v>30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D413" t="str">
            <v>CIVIL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  <cell r="K413" t="str">
            <v>PLATAFORMAS DOS VASOS V-450003, V-450005, V-450009 &amp; V-450010 - ESTRUTURA METÁLICA - PLATAFORMAS</v>
          </cell>
          <cell r="L413" t="str">
            <v>A1</v>
          </cell>
          <cell r="M413" t="str">
            <v>1</v>
          </cell>
          <cell r="N413">
            <v>30</v>
          </cell>
          <cell r="O413">
            <v>30</v>
          </cell>
        </row>
        <row r="414">
          <cell r="B414" t="str">
            <v>1.1.6.1.2.2.4.2</v>
          </cell>
          <cell r="C414" t="str">
            <v>PLANO DA QUALIDADE</v>
          </cell>
          <cell r="D414" t="str">
            <v>CIVIL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  <cell r="K414" t="str">
            <v>PLATAFORMAS DOS VASOS V-450003, V-450005, V-450009 &amp; V-450010 - ESTRUTURA METÁLICA - DETALHES</v>
          </cell>
          <cell r="L414" t="str">
            <v>A1</v>
          </cell>
          <cell r="M414" t="str">
            <v>1</v>
          </cell>
          <cell r="N414">
            <v>30</v>
          </cell>
          <cell r="O414">
            <v>30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D415" t="str">
            <v>CIVIL</v>
          </cell>
          <cell r="E415" t="str">
            <v>1.1.2.1.3.7</v>
          </cell>
          <cell r="F415" t="str">
            <v>1.1.2.1.3.7.1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D416" t="str">
            <v>CIVIL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  <cell r="K416" t="str">
            <v xml:space="preserve"> PIPE RACK EIXOS 1 A 16   PASSARELAS E ESCADAS - MEMÓRIA DE CÁLCULO DE ESTRUTURA METÁLICA</v>
          </cell>
          <cell r="L416" t="str">
            <v>A4</v>
          </cell>
          <cell r="M416" t="str">
            <v>150</v>
          </cell>
          <cell r="N416">
            <v>60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D417" t="str">
            <v>CIVIL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  <cell r="K417" t="str">
            <v>ESTRUTURA I - ESCADAS DE ACESSO - MEMÓRIA DE CÁLCULO DE ESTRUTURA METÁLICA</v>
          </cell>
          <cell r="L417" t="str">
            <v>A4</v>
          </cell>
          <cell r="M417" t="str">
            <v>100</v>
          </cell>
          <cell r="N417">
            <v>60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D418" t="str">
            <v>CIVIL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20</v>
          </cell>
          <cell r="O418">
            <v>0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D419" t="str">
            <v>CIVIL</v>
          </cell>
          <cell r="E419" t="str">
            <v>1.1.2.1.3.7</v>
          </cell>
          <cell r="F419" t="str">
            <v>1.1.2.1.3.7.1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8</v>
          </cell>
          <cell r="N419">
            <v>0</v>
          </cell>
          <cell r="O419">
            <v>0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D420" t="str">
            <v>CIVIL</v>
          </cell>
          <cell r="E420" t="str">
            <v>1.1.2.1.3.7</v>
          </cell>
          <cell r="F420" t="str">
            <v>1.1.2.1.3.7.1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100</v>
          </cell>
          <cell r="O420">
            <v>0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D421" t="str">
            <v>CIVIL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K421" t="str">
            <v>ESTRUTURA V - ESCADAS DE ACESSO - MEMÓRIA DE CÁLCULO DE ESTRUTURA METÁLICA</v>
          </cell>
          <cell r="L421" t="str">
            <v>A4</v>
          </cell>
          <cell r="M421" t="str">
            <v>100</v>
          </cell>
          <cell r="N421">
            <v>60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D422" t="str">
            <v>CIVIL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K422" t="str">
            <v>PIPE RACK EIXOS 16 A 20 - CABLE RACK, PASSARELAS E ESCADAS DE ACESSO - MEMÓRIA DE CÁLCULO DE ESTRUTURA METÁLICA</v>
          </cell>
          <cell r="L422" t="str">
            <v>A4</v>
          </cell>
          <cell r="M422">
            <v>150</v>
          </cell>
          <cell r="N422">
            <v>60</v>
          </cell>
          <cell r="O422">
            <v>90</v>
          </cell>
        </row>
        <row r="423">
          <cell r="C423">
            <v>2316</v>
          </cell>
          <cell r="D423" t="str">
            <v>CIVIL</v>
          </cell>
          <cell r="E423" t="str">
            <v>1.1.2.1.3.7</v>
          </cell>
          <cell r="F423" t="str">
            <v>1.1.2.1.3.7.1</v>
          </cell>
          <cell r="H423">
            <v>0</v>
          </cell>
          <cell r="I423">
            <v>0</v>
          </cell>
          <cell r="K423" t="str">
            <v>PONTE, PASSARELAS E ESCADAS DE ACESSO - MEMÓRIA DE CÁLCULO DE ESTRUTURA METÁLICA</v>
          </cell>
          <cell r="L423" t="str">
            <v>A4</v>
          </cell>
          <cell r="M423">
            <v>200</v>
          </cell>
          <cell r="N423">
            <v>60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D424" t="str">
            <v>CIVIL</v>
          </cell>
          <cell r="E424" t="str">
            <v>1.1.2.1.3.7</v>
          </cell>
          <cell r="F424" t="str">
            <v>1.1.2.1.3.7.1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82</v>
          </cell>
          <cell r="N424">
            <v>0</v>
          </cell>
          <cell r="O424">
            <v>0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D425" t="str">
            <v>CIVIL</v>
          </cell>
          <cell r="E425" t="str">
            <v>1.1.2.1.3.7</v>
          </cell>
          <cell r="F425" t="str">
            <v>1.1.2.1.3.7.1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15</v>
          </cell>
          <cell r="O425">
            <v>0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D426" t="str">
            <v>CIVIL</v>
          </cell>
          <cell r="E426" t="str">
            <v>1.1.2.1.3.7</v>
          </cell>
          <cell r="F426" t="str">
            <v>1.1.2.1.3.7.1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D427" t="str">
            <v>CIVIL</v>
          </cell>
          <cell r="E427" t="str">
            <v>1.1.2.1.3</v>
          </cell>
          <cell r="F427" t="str">
            <v>1.1.2.1.3.8</v>
          </cell>
          <cell r="G427" t="str">
            <v>1.1.2.1.3.8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D428" t="str">
            <v>CIVIL</v>
          </cell>
          <cell r="E428" t="str">
            <v>1.1.2.1.3.8</v>
          </cell>
          <cell r="F428" t="str">
            <v>1.1.2.1.3.8.1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D429" t="str">
            <v>CIVIL</v>
          </cell>
          <cell r="E429" t="str">
            <v>1.1.2.1.3.8</v>
          </cell>
          <cell r="F429" t="str">
            <v>1.1.2.1.3.8.1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78</v>
          </cell>
          <cell r="O429">
            <v>0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D430" t="str">
            <v>CIVIL</v>
          </cell>
          <cell r="E430" t="str">
            <v>1.1.2.1.3.8</v>
          </cell>
          <cell r="F430" t="str">
            <v>1.1.2.1.3.8.1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D431" t="str">
            <v>CIVIL</v>
          </cell>
          <cell r="E431" t="str">
            <v>1.1.2.1.3.8</v>
          </cell>
          <cell r="F431" t="str">
            <v>1.1.2.1.3.8.1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D432" t="str">
            <v>CIVIL</v>
          </cell>
          <cell r="E432" t="str">
            <v>1.1.2.1.3.8</v>
          </cell>
          <cell r="F432" t="str">
            <v>1.1.2.1.3.8.1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D433" t="str">
            <v>MECÂNICA</v>
          </cell>
          <cell r="E433" t="str">
            <v>1.1.2.1</v>
          </cell>
          <cell r="F433" t="str">
            <v>1.1.2.1.4</v>
          </cell>
          <cell r="G433" t="str">
            <v>1.1.2.1.4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D434" t="str">
            <v>MECÂNICA</v>
          </cell>
          <cell r="E434" t="str">
            <v>1.1.2.1.4</v>
          </cell>
          <cell r="F434" t="str">
            <v>1.1.2.1.4.1</v>
          </cell>
          <cell r="G434" t="str">
            <v>1.1.2.1.4.1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D435" t="str">
            <v>MECÂNICA</v>
          </cell>
          <cell r="E435" t="str">
            <v>1.1.2.1.4.1</v>
          </cell>
          <cell r="F435" t="str">
            <v>1.1.2.1.4.1.1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2</v>
          </cell>
          <cell r="O435">
            <v>0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D436" t="str">
            <v>MECÂNICA</v>
          </cell>
          <cell r="E436" t="str">
            <v>1.1.2.1.4.1</v>
          </cell>
          <cell r="F436" t="str">
            <v>1.1.2.1.4.1.1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5</v>
          </cell>
          <cell r="O436">
            <v>0</v>
          </cell>
        </row>
        <row r="437">
          <cell r="C437" t="str">
            <v>SUB-TOTAL - OSBL INTERLIGAÇÃO ENTRE AS UNIDADES</v>
          </cell>
          <cell r="D437" t="str">
            <v>MECÂNICA</v>
          </cell>
          <cell r="E437" t="str">
            <v>1.1.2.1.4.1</v>
          </cell>
          <cell r="F437" t="str">
            <v>1.1.2.1.4.1.1</v>
          </cell>
          <cell r="H437" t="str">
            <v>FD-5230.00-2316-550-QGI-003</v>
          </cell>
          <cell r="I437" t="str">
            <v>FD-2316-M.06-003</v>
          </cell>
          <cell r="K437" t="str">
            <v>FOLHA DE DADOS - T-450003 - H2S STRIPPER</v>
          </cell>
          <cell r="N437">
            <v>25</v>
          </cell>
        </row>
        <row r="438">
          <cell r="C438">
            <v>2316</v>
          </cell>
          <cell r="D438" t="str">
            <v>MECÂNICA</v>
          </cell>
          <cell r="E438" t="str">
            <v>1.1.2.1.4.1</v>
          </cell>
          <cell r="F438" t="str">
            <v>1.1.2.1.4.1.1</v>
          </cell>
          <cell r="H438" t="str">
            <v>FD-5230.00-2316-550-QGI-004</v>
          </cell>
          <cell r="I438" t="str">
            <v>FD-2316-M.06-004</v>
          </cell>
          <cell r="K438" t="str">
            <v>FOLHA DE DADOS - T-450004 - STABILIZER</v>
          </cell>
          <cell r="N438">
            <v>25</v>
          </cell>
        </row>
        <row r="439">
          <cell r="C439" t="str">
            <v>TOTAL CARTEIRA DE GASOLINA</v>
          </cell>
          <cell r="D439" t="str">
            <v>MECÂNICA</v>
          </cell>
          <cell r="E439" t="str">
            <v>1.1.2.1.4.1</v>
          </cell>
          <cell r="F439" t="str">
            <v>1.1.2.1.4.1.1</v>
          </cell>
          <cell r="H439" t="str">
            <v>FD-5230.00-2316-550-QGI-005</v>
          </cell>
          <cell r="I439" t="str">
            <v>FD-2316-M.06-005</v>
          </cell>
          <cell r="K439" t="str">
            <v>FOLHA DE DADOS - T-450051 - DEA REGENERATOR</v>
          </cell>
          <cell r="N439">
            <v>25</v>
          </cell>
        </row>
        <row r="440">
          <cell r="C440">
            <v>2316</v>
          </cell>
          <cell r="D440" t="str">
            <v>MECÂNICA</v>
          </cell>
          <cell r="E440" t="str">
            <v>1.1.2.1.4.1</v>
          </cell>
          <cell r="F440" t="str">
            <v>1.1.2.1.4.1.1</v>
          </cell>
          <cell r="H440" t="str">
            <v>FD-5230.00-2316-540-QGI-001</v>
          </cell>
          <cell r="I440" t="str">
            <v>FD-2316-M.06-006</v>
          </cell>
          <cell r="K440" t="str">
            <v>FOLHA DE DADOS - V-450001 - FEED SURGE DRUM</v>
          </cell>
          <cell r="N440">
            <v>25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D441" t="str">
            <v>MECÂNICA</v>
          </cell>
          <cell r="E441" t="str">
            <v>1.1.2.1.4.1</v>
          </cell>
          <cell r="F441" t="str">
            <v>1.1.2.1.4.1.1</v>
          </cell>
          <cell r="H441" t="str">
            <v>FD-5230.00-2316-540-QGI-002</v>
          </cell>
          <cell r="I441" t="str">
            <v>FD-2316-M.06-007</v>
          </cell>
          <cell r="J441">
            <v>0</v>
          </cell>
          <cell r="K441">
            <v>35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D442" t="str">
            <v>MECÂNICA</v>
          </cell>
          <cell r="E442" t="str">
            <v>1.1.2.1.4.1</v>
          </cell>
          <cell r="F442" t="str">
            <v>1.1.2.1.4.1.1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45</v>
          </cell>
          <cell r="M442">
            <v>0</v>
          </cell>
          <cell r="N442">
            <v>0</v>
          </cell>
          <cell r="O442">
            <v>0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D443" t="str">
            <v>MECÂNICA</v>
          </cell>
          <cell r="E443" t="str">
            <v>1.1.2.1.4.1</v>
          </cell>
          <cell r="F443" t="str">
            <v>1.1.2.1.4.1.1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10</v>
          </cell>
          <cell r="N443">
            <v>0</v>
          </cell>
          <cell r="O443">
            <v>0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D444" t="str">
            <v>MECÂNICA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5</v>
          </cell>
          <cell r="O444">
            <v>0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D445" t="str">
            <v>MECÂNICA</v>
          </cell>
          <cell r="E445" t="str">
            <v>1.1.2.1.4.1</v>
          </cell>
          <cell r="F445" t="str">
            <v>1.1.2.1.4.1.1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75</v>
          </cell>
          <cell r="O445">
            <v>0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D446" t="str">
            <v>MECÂNICA</v>
          </cell>
          <cell r="E446" t="str">
            <v>1.1.2.1.4.1</v>
          </cell>
          <cell r="F446" t="str">
            <v>1.1.2.1.4.1.1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D447" t="str">
            <v>MECÂNICA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  <cell r="K447" t="str">
            <v>FOLHA DE DADOS - V-450008 - SECOND STAGE HDS HOT SEPARATOR</v>
          </cell>
          <cell r="N447">
            <v>25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D448" t="str">
            <v>MECÂNICA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  <cell r="K448" t="str">
            <v>FOLHA DE DADOS - V-450009 - SECOND STAGE HDS COLD SEPARATOR</v>
          </cell>
          <cell r="N448">
            <v>25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D449" t="str">
            <v>MECÂNICA</v>
          </cell>
          <cell r="E449" t="str">
            <v>1.1.2.1.4.1</v>
          </cell>
          <cell r="F449" t="str">
            <v>1.1.2.1.4.1.1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D450" t="str">
            <v>MECÂNICA</v>
          </cell>
          <cell r="E450" t="str">
            <v>1.1.2.1.4.1</v>
          </cell>
          <cell r="F450" t="str">
            <v>1.1.2.1.4.1.1</v>
          </cell>
          <cell r="H450">
            <v>0</v>
          </cell>
          <cell r="I450">
            <v>0</v>
          </cell>
          <cell r="K450" t="str">
            <v>FOLHA DE DADOS - V-450011 - WATER INJECTION DRUM</v>
          </cell>
          <cell r="N450">
            <v>25</v>
          </cell>
        </row>
        <row r="451">
          <cell r="B451" t="str">
            <v>1.2.1.1.2.2.1.1</v>
          </cell>
          <cell r="C451" t="str">
            <v>ORGANOGRAMAS</v>
          </cell>
          <cell r="D451" t="str">
            <v>MECÂNICA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  <cell r="K451" t="str">
            <v>FOLHA DE DADOS - V-450012 - SHU PREHEATER CONDENSATE POT</v>
          </cell>
          <cell r="N451">
            <v>25</v>
          </cell>
        </row>
        <row r="452">
          <cell r="B452" t="str">
            <v>1.2.1.1.2.2.1.2</v>
          </cell>
          <cell r="C452" t="str">
            <v>CURRÍCULOS</v>
          </cell>
          <cell r="D452" t="str">
            <v>MECÂNICA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  <cell r="K452" t="str">
            <v>FOLHA DE DADOS - V-450051 - RICH DEA FLASH DRUM</v>
          </cell>
          <cell r="N452">
            <v>25</v>
          </cell>
        </row>
        <row r="453">
          <cell r="B453" t="str">
            <v>1.2.1.1.2.2.2</v>
          </cell>
          <cell r="C453" t="str">
            <v>RECURSOS</v>
          </cell>
          <cell r="D453" t="str">
            <v>MECÂNICA</v>
          </cell>
          <cell r="E453" t="str">
            <v>1.1.2.1.4.1</v>
          </cell>
          <cell r="F453" t="str">
            <v>1.1.2.1.4.1.1</v>
          </cell>
          <cell r="H453">
            <v>0</v>
          </cell>
          <cell r="I453">
            <v>0</v>
          </cell>
          <cell r="K453" t="str">
            <v>FOLHA DE DADOS - V-450052 - DEA REGENERATOR OVERHEAD DRUM</v>
          </cell>
          <cell r="N453">
            <v>25</v>
          </cell>
        </row>
        <row r="454">
          <cell r="B454" t="str">
            <v>1.2.1.1.2.2.2.1</v>
          </cell>
          <cell r="C454" t="str">
            <v>HISTOGRAMA DE MÃO DE OBRA</v>
          </cell>
          <cell r="D454" t="str">
            <v>MECÂNICA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  <cell r="K454" t="str">
            <v>FOLHA DE DADOS - V-450053 - DEA SUMP DRUM</v>
          </cell>
          <cell r="N454">
            <v>25</v>
          </cell>
        </row>
        <row r="455">
          <cell r="B455" t="str">
            <v>1.2.1.1.2.2.3</v>
          </cell>
          <cell r="C455" t="str">
            <v>PROCEDIMENTO DE PLANEJAMENTO DE PROJETO</v>
          </cell>
          <cell r="D455" t="str">
            <v>MECÂNICA</v>
          </cell>
          <cell r="E455" t="str">
            <v>1.1.2.1.4.1</v>
          </cell>
          <cell r="F455" t="str">
            <v>1.1.2.1.4.1.1</v>
          </cell>
          <cell r="H455">
            <v>0</v>
          </cell>
          <cell r="I455">
            <v>0</v>
          </cell>
          <cell r="K455" t="str">
            <v>FOLHA DE DADOS - FT-450051 A/B - DEA CARTRIGE FILTERS</v>
          </cell>
          <cell r="N455">
            <v>20</v>
          </cell>
        </row>
        <row r="456">
          <cell r="B456" t="str">
            <v>1.2.1.1.2.2.3.1</v>
          </cell>
          <cell r="C456" t="str">
            <v>EAP DETALHADA</v>
          </cell>
          <cell r="D456" t="str">
            <v>MECÂNICA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  <cell r="K456" t="str">
            <v>FOLHA DE DADOS - FT-450052 - DEA CARBON FILTER</v>
          </cell>
          <cell r="N456">
            <v>20</v>
          </cell>
        </row>
        <row r="457">
          <cell r="B457" t="str">
            <v>1.2.1.1.2.2.3.2</v>
          </cell>
          <cell r="C457" t="str">
            <v>LISTA DE DOCUMENTOS DA U-2316 - UHDS</v>
          </cell>
          <cell r="D457" t="str">
            <v>MECÂNICA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  <cell r="K457" t="str">
            <v>FOLHA DE DADOS - FT-450002 A/B - FUEL GAS STRAINER</v>
          </cell>
          <cell r="N457">
            <v>20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D458" t="str">
            <v>MECÂNICA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  <cell r="K458" t="str">
            <v>FOLHA DE DADOS - FT-450003 - FUEL GAS COALESCER</v>
          </cell>
          <cell r="N458">
            <v>20</v>
          </cell>
        </row>
        <row r="459">
          <cell r="B459" t="str">
            <v>1.2.1.1.2.2.3.4</v>
          </cell>
          <cell r="C459" t="str">
            <v>CURVA DE EXECUÇÃO FÍSICA</v>
          </cell>
          <cell r="D459" t="str">
            <v>MECÂNICA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  <cell r="K459" t="str">
            <v>FOLHA DE DADOS - V-450015 - FUEL GAS KNOCK OUT DRUM</v>
          </cell>
          <cell r="N459">
            <v>25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D460" t="str">
            <v>MECÂNICA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  <cell r="K460" t="str">
            <v>FOLHA DE DADOS - V-450054 - CONDENSATE EXP. DRUM</v>
          </cell>
          <cell r="N460">
            <v>25</v>
          </cell>
        </row>
        <row r="461">
          <cell r="B461" t="str">
            <v>1.2.1.1.2.2.3.6</v>
          </cell>
          <cell r="C461" t="str">
            <v>CURVA DE EXECUÇÃO FÍSICA-FINANCEIRA</v>
          </cell>
          <cell r="D461" t="str">
            <v>MECÂNICA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  <cell r="K461" t="str">
            <v>FOLHA DE DADOS - V-450018 - VASO DE BLOW-DOWN</v>
          </cell>
          <cell r="N461">
            <v>25</v>
          </cell>
        </row>
        <row r="462">
          <cell r="B462" t="str">
            <v>1.2.1.1.2.2.3.7</v>
          </cell>
          <cell r="C462" t="str">
            <v>PROCEDIMENTO DE MEDIÇÃO DE SERVIÇOS</v>
          </cell>
          <cell r="D462" t="str">
            <v>MECÂNICA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  <cell r="K462" t="str">
            <v>FOLHA DE DADOS - FT-450001 A/B - FEED FILTER</v>
          </cell>
          <cell r="N462">
            <v>20</v>
          </cell>
        </row>
        <row r="463">
          <cell r="B463" t="str">
            <v>1.2.1.1.2.2.4</v>
          </cell>
          <cell r="C463" t="str">
            <v>PROCEDIMENTOS DE QSMS</v>
          </cell>
          <cell r="D463" t="str">
            <v>MECÂNICA</v>
          </cell>
          <cell r="E463" t="str">
            <v>1.1.2.1.4.1</v>
          </cell>
          <cell r="F463" t="str">
            <v>1.1.2.1.4.1.1</v>
          </cell>
          <cell r="H463">
            <v>0</v>
          </cell>
          <cell r="I463">
            <v>0</v>
          </cell>
          <cell r="K463" t="str">
            <v>FOLHA DE DADOS - F-450001 - 1º STAGE HDS HEATER</v>
          </cell>
          <cell r="N463">
            <v>25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D464" t="str">
            <v>MECÂNICA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  <cell r="K464" t="str">
            <v>FOLHA DE DADOS - F-450002 - 2º STAGE HDS HEATER</v>
          </cell>
          <cell r="N464">
            <v>25</v>
          </cell>
        </row>
        <row r="465">
          <cell r="B465" t="str">
            <v>1.2.1.1.2.2.4.2</v>
          </cell>
          <cell r="C465" t="str">
            <v>PLANO DA QUALIDADE</v>
          </cell>
          <cell r="D465" t="str">
            <v>MECÂNICA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  <cell r="K465" t="str">
            <v>FOLHA DE DADOS - TQ-450051 - DEA TANK</v>
          </cell>
          <cell r="N465">
            <v>20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D466" t="str">
            <v>MECÂNICA</v>
          </cell>
          <cell r="E466" t="str">
            <v>1.1.2.1.4.1</v>
          </cell>
          <cell r="F466" t="str">
            <v>1.1.2.1.4.1.1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D467" t="str">
            <v>MECÂNICA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  <cell r="K467" t="str">
            <v>FOLHA DE DADOS - V-450017 - VASO DE CONDENSADO</v>
          </cell>
          <cell r="N467">
            <v>25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D468" t="str">
            <v>MECÂNICA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  <cell r="K468" t="str">
            <v>FOLHA DE DADOS - B-450014 A/B - BOMBA DE BLOWDOWN</v>
          </cell>
          <cell r="N468">
            <v>20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D469" t="str">
            <v>MECÂNICA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20</v>
          </cell>
          <cell r="O469">
            <v>0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D470" t="str">
            <v>MECÂNICA</v>
          </cell>
          <cell r="E470" t="str">
            <v>1.1.2.1.4.1</v>
          </cell>
          <cell r="F470" t="str">
            <v>1.1.2.1.4.1.1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8</v>
          </cell>
          <cell r="N470">
            <v>0</v>
          </cell>
          <cell r="O470">
            <v>0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D471" t="str">
            <v>MECÂNICA</v>
          </cell>
          <cell r="E471" t="str">
            <v>1.1.2.1.4.1</v>
          </cell>
          <cell r="F471" t="str">
            <v>1.1.2.1.4.1.1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100</v>
          </cell>
          <cell r="O471">
            <v>0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D472" t="str">
            <v>MECÂNICA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K472" t="str">
            <v>FOLHA DE DADOS - P-450014 - 2º STAGE HDS EFLUENT CONDENSER</v>
          </cell>
          <cell r="N472">
            <v>20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D473" t="str">
            <v>MECÂNICA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K473" t="str">
            <v>FOLHA DE DADOS - P-450016 - STABILIZER OVERHEAD CONDENSER</v>
          </cell>
          <cell r="N473">
            <v>20</v>
          </cell>
          <cell r="O473">
            <v>90</v>
          </cell>
        </row>
        <row r="474">
          <cell r="C474">
            <v>2316</v>
          </cell>
          <cell r="D474" t="str">
            <v>MECÂNICA</v>
          </cell>
          <cell r="E474" t="str">
            <v>1.1.2.1.4.1</v>
          </cell>
          <cell r="F474" t="str">
            <v>1.1.2.1.4.1.1</v>
          </cell>
          <cell r="H474">
            <v>0</v>
          </cell>
          <cell r="I474">
            <v>0</v>
          </cell>
          <cell r="K474" t="str">
            <v>FOLHA DE DADOS - P-450019 - STABILIZER BOTTOMS AIR COOLER</v>
          </cell>
          <cell r="N474">
            <v>20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D475" t="str">
            <v>MECÂNICA</v>
          </cell>
          <cell r="E475" t="str">
            <v>1.1.2.1.4.1</v>
          </cell>
          <cell r="F475" t="str">
            <v>1.1.2.1.4.1.1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82</v>
          </cell>
          <cell r="N475">
            <v>0</v>
          </cell>
          <cell r="O475">
            <v>0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D476" t="str">
            <v>MECÂNICA</v>
          </cell>
          <cell r="E476" t="str">
            <v>1.1.2.1.4.1</v>
          </cell>
          <cell r="F476" t="str">
            <v>1.1.2.1.4.1.1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15</v>
          </cell>
          <cell r="O476">
            <v>0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D477" t="str">
            <v>MECÂNICA</v>
          </cell>
          <cell r="E477" t="str">
            <v>1.1.2.1.4.1</v>
          </cell>
          <cell r="F477" t="str">
            <v>1.1.2.1.4.1.1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D478" t="str">
            <v>MECÂNICA</v>
          </cell>
          <cell r="E478" t="str">
            <v>1.1.2.1.4.1</v>
          </cell>
          <cell r="F478" t="str">
            <v>1.1.2.1.4.1.1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D479" t="str">
            <v>MECÂNICA</v>
          </cell>
          <cell r="E479" t="str">
            <v>1.1.2.1.4.1</v>
          </cell>
          <cell r="F479" t="str">
            <v>1.1.2.1.4.1.1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D480" t="str">
            <v>MECÂNICA</v>
          </cell>
          <cell r="E480" t="str">
            <v>1.1.2.1.4.1</v>
          </cell>
          <cell r="F480" t="str">
            <v>1.1.2.1.4.1.1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78</v>
          </cell>
          <cell r="O480">
            <v>0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D481" t="str">
            <v>MECÂNICA</v>
          </cell>
          <cell r="E481" t="str">
            <v>1.1.2.1.4.1</v>
          </cell>
          <cell r="F481" t="str">
            <v>1.1.2.1.4.1.1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D482" t="str">
            <v>MECÂNICA</v>
          </cell>
          <cell r="E482" t="str">
            <v>1.1.2.1.4.1</v>
          </cell>
          <cell r="F482" t="str">
            <v>1.1.2.1.4.1.1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D483" t="str">
            <v>MECÂNICA</v>
          </cell>
          <cell r="E483" t="str">
            <v>1.1.2.1.4.1</v>
          </cell>
          <cell r="F483" t="str">
            <v>1.1.2.1.4.1.1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D484" t="str">
            <v>MECÂNICA</v>
          </cell>
          <cell r="E484" t="str">
            <v>1.1.2.1.4.1</v>
          </cell>
          <cell r="F484" t="str">
            <v>1.1.2.1.4.1.1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D485" t="str">
            <v>MECÂNICA</v>
          </cell>
          <cell r="E485" t="str">
            <v>1.1.2.1.4.1</v>
          </cell>
          <cell r="F485" t="str">
            <v>1.1.2.1.4.1.1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D486" t="str">
            <v>MECÂNICA</v>
          </cell>
          <cell r="E486" t="str">
            <v>1.1.2.1.4.1</v>
          </cell>
          <cell r="F486" t="str">
            <v>1.1.2.1.4.1.1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2</v>
          </cell>
          <cell r="O486">
            <v>0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D487" t="str">
            <v>MECÂNICA</v>
          </cell>
          <cell r="E487" t="str">
            <v>1.1.2.1.4.1</v>
          </cell>
          <cell r="F487" t="str">
            <v>1.1.2.1.4.1.1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5</v>
          </cell>
          <cell r="O487">
            <v>0</v>
          </cell>
        </row>
        <row r="488">
          <cell r="C488" t="str">
            <v xml:space="preserve">SUB-TOTAL - UNIDADE 2313 HDT DE INSTÁVEIS  </v>
          </cell>
          <cell r="D488" t="str">
            <v>MECÂNICA</v>
          </cell>
          <cell r="E488" t="str">
            <v>1.1.2.1.4.1</v>
          </cell>
          <cell r="F488" t="str">
            <v>1.1.2.1.4.1.1</v>
          </cell>
          <cell r="H488" t="str">
            <v>RM-5230.00-2316-550-QGI-001</v>
          </cell>
          <cell r="I488" t="str">
            <v>RC-2316-M.37-005</v>
          </cell>
          <cell r="K488" t="str">
            <v>REQUISIÇÃO DE MATERIAL - TORRES AÇO CARBONO</v>
          </cell>
          <cell r="N488">
            <v>25</v>
          </cell>
        </row>
        <row r="489">
          <cell r="C489">
            <v>2316</v>
          </cell>
          <cell r="D489" t="str">
            <v>MECÂNICA</v>
          </cell>
          <cell r="E489" t="str">
            <v>1.1.2.1.4.1</v>
          </cell>
          <cell r="F489" t="str">
            <v>1.1.2.1.4.1.1</v>
          </cell>
          <cell r="H489" t="str">
            <v>RM-5230.00-2316-550-QGI-002</v>
          </cell>
          <cell r="I489" t="str">
            <v>RC-2316-M.37-006</v>
          </cell>
          <cell r="K489" t="str">
            <v>REQUISIÇÃO DE MATERIAL - TORRES CLAD</v>
          </cell>
          <cell r="N489">
            <v>25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D490" t="str">
            <v>MECÂNICA</v>
          </cell>
          <cell r="E490" t="str">
            <v>1.1.2.1.4.1</v>
          </cell>
          <cell r="F490" t="str">
            <v>1.1.2.1.4.1.1</v>
          </cell>
          <cell r="H490" t="str">
            <v>RM-5230.00-2316-550-QGI-003</v>
          </cell>
          <cell r="I490" t="str">
            <v>RC-2316-M.37-007</v>
          </cell>
          <cell r="J490">
            <v>0</v>
          </cell>
          <cell r="K490">
            <v>0</v>
          </cell>
          <cell r="L490">
            <v>33</v>
          </cell>
          <cell r="M490">
            <v>0</v>
          </cell>
          <cell r="N490">
            <v>0</v>
          </cell>
          <cell r="O490">
            <v>0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D491" t="str">
            <v>MECÂNICA</v>
          </cell>
          <cell r="E491" t="str">
            <v>1.1.2.1.4.1</v>
          </cell>
          <cell r="F491" t="str">
            <v>1.1.2.1.4.1.1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10</v>
          </cell>
          <cell r="N491">
            <v>0</v>
          </cell>
          <cell r="O491">
            <v>0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D492" t="str">
            <v>MECÂNICA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5</v>
          </cell>
          <cell r="O492">
            <v>0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D493" t="str">
            <v>MECÂNICA</v>
          </cell>
          <cell r="E493" t="str">
            <v>1.1.2.1.4.1</v>
          </cell>
          <cell r="F493" t="str">
            <v>1.1.2.1.4.1.1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75</v>
          </cell>
          <cell r="O493">
            <v>0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D494" t="str">
            <v>MECÂNICA</v>
          </cell>
          <cell r="E494" t="str">
            <v>1.1.2.1.4.1</v>
          </cell>
          <cell r="F494" t="str">
            <v>1.1.2.1.4.1.1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D495" t="str">
            <v>MECÂNICA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  <cell r="K495" t="str">
            <v>REQUISIÇÃO DE MATERIAL - SISTEMAS DE INJEÇÃO</v>
          </cell>
          <cell r="N495">
            <v>25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D496" t="str">
            <v>MECÂNICA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  <cell r="K496" t="str">
            <v>REQUISIÇÃO DE MATERIAL - MISTURADOR ESTÁTICO</v>
          </cell>
          <cell r="N496">
            <v>20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D497" t="str">
            <v>MECÂNICA</v>
          </cell>
          <cell r="E497" t="str">
            <v>1.1.2.1.4.1</v>
          </cell>
          <cell r="F497" t="str">
            <v>1.1.2.1.4.1.1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D498" t="str">
            <v>MECÂNICA</v>
          </cell>
          <cell r="E498" t="str">
            <v>1.1.2.1.4.1</v>
          </cell>
          <cell r="F498" t="str">
            <v>1.1.2.1.4.1.1</v>
          </cell>
          <cell r="H498">
            <v>0</v>
          </cell>
          <cell r="I498">
            <v>0</v>
          </cell>
          <cell r="K498" t="str">
            <v>REQUISIÇÃO DE MATERIAL - FORNOS</v>
          </cell>
          <cell r="N498">
            <v>20</v>
          </cell>
        </row>
        <row r="499">
          <cell r="B499" t="str">
            <v>1.2.2.1.2.2.1.1</v>
          </cell>
          <cell r="C499" t="str">
            <v>ORGANOGRAMAS</v>
          </cell>
          <cell r="D499" t="str">
            <v>MECÂNICA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  <cell r="K499" t="str">
            <v>REQUISIÇÃO DE MATERIAL - VASOS DE PRESSÃO - HIC / H2S RESISTANCE</v>
          </cell>
          <cell r="N499">
            <v>25</v>
          </cell>
        </row>
        <row r="500">
          <cell r="B500" t="str">
            <v>1.2.2.1.2.2.1.2</v>
          </cell>
          <cell r="C500" t="str">
            <v>CURRÍCULOS</v>
          </cell>
          <cell r="D500" t="str">
            <v>MECÂNICA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  <cell r="K500" t="str">
            <v>REQUISIÇÃO DE MATERIAL - VASOS DE PRESSÃO - AÇO CARBONO</v>
          </cell>
          <cell r="N500">
            <v>25</v>
          </cell>
        </row>
        <row r="501">
          <cell r="B501" t="str">
            <v>1.2.2.1.2.2.2</v>
          </cell>
          <cell r="C501" t="str">
            <v>RECURSOS</v>
          </cell>
          <cell r="D501" t="str">
            <v>MECÂNICA</v>
          </cell>
          <cell r="E501" t="str">
            <v>1.1.2.1.4.1</v>
          </cell>
          <cell r="F501" t="str">
            <v>1.1.2.1.4.1.1</v>
          </cell>
          <cell r="H501">
            <v>0</v>
          </cell>
          <cell r="I501">
            <v>0</v>
          </cell>
          <cell r="K501" t="str">
            <v>REQUISIÇÃO DE MATERIAL - VASOS DE PRESSÃO - CLAD</v>
          </cell>
          <cell r="N501">
            <v>25</v>
          </cell>
        </row>
        <row r="502">
          <cell r="B502" t="str">
            <v>1.2.2.1.2.2.2.1</v>
          </cell>
          <cell r="C502" t="str">
            <v>HISTOGRAMA DE MÃO DE OBRA</v>
          </cell>
          <cell r="D502" t="str">
            <v>MECÂNICA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  <cell r="K502" t="str">
            <v>REQUISIÇÃO DE MATERIAL - TROCADORES DE CALOR CASCO/TUBOS - HIC / H2S RESISTANCE</v>
          </cell>
          <cell r="N502">
            <v>50</v>
          </cell>
        </row>
        <row r="503">
          <cell r="B503" t="str">
            <v>1.2.2.1.2.2.3</v>
          </cell>
          <cell r="C503" t="str">
            <v>PROCEDIMENTO DE PLANEJAMENTO DE PROJETO</v>
          </cell>
          <cell r="D503" t="str">
            <v>MECÂNICA</v>
          </cell>
          <cell r="E503" t="str">
            <v>1.1.2.1.4.1</v>
          </cell>
          <cell r="F503" t="str">
            <v>1.1.2.1.4.1.1</v>
          </cell>
          <cell r="H503">
            <v>0</v>
          </cell>
          <cell r="I503">
            <v>0</v>
          </cell>
          <cell r="K503" t="str">
            <v>REQUISIÇÃO DE MATERIAL - TROCADORES DE CALOR CASCO/TUBOS - AÇO CARBONO</v>
          </cell>
          <cell r="N503">
            <v>100</v>
          </cell>
        </row>
        <row r="504">
          <cell r="B504" t="str">
            <v>1.2.2.1.2.2.3.1</v>
          </cell>
          <cell r="C504" t="str">
            <v>EAP DETALHADA</v>
          </cell>
          <cell r="D504" t="str">
            <v>MECÂNICA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  <cell r="K504" t="str">
            <v>REQUISIÇÃO DE MATERIAL - TROCADORES DE CALOR CASCO/TUBOS - CLAD</v>
          </cell>
          <cell r="N504">
            <v>50</v>
          </cell>
        </row>
        <row r="505">
          <cell r="A505" t="str">
            <v>RETIRAR</v>
          </cell>
          <cell r="B505" t="str">
            <v>1.2.2.1.2.2.3.2</v>
          </cell>
          <cell r="C505" t="str">
            <v>LISTA DE DOCUMENTOS DA U-2316 - UHDS</v>
          </cell>
          <cell r="D505" t="str">
            <v>MECÂNICA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  <cell r="K505" t="str">
            <v>MEMÓRIA DE CÁLCULO - TROCADORES DE CALOR</v>
          </cell>
          <cell r="N505">
            <v>0</v>
          </cell>
        </row>
        <row r="506">
          <cell r="A506" t="str">
            <v>RETIRAR</v>
          </cell>
          <cell r="B506" t="str">
            <v>1.2.2.1.2.2.3.3</v>
          </cell>
          <cell r="C506" t="str">
            <v>CRONOGRAMA DE EXECUÇÃO FÍSICA DETALHADO</v>
          </cell>
          <cell r="D506" t="str">
            <v>MECÂNICA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  <cell r="K506" t="str">
            <v>MEMÓRIA DE CÁLCULO - VASOS DE PRESSÃO</v>
          </cell>
          <cell r="N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D507" t="str">
            <v>MECÂNICA</v>
          </cell>
          <cell r="E507">
            <v>0.18000000000000002</v>
          </cell>
          <cell r="F507">
            <v>1</v>
          </cell>
          <cell r="G507" t="str">
            <v>1.1.2.1.4.2</v>
          </cell>
          <cell r="H507">
            <v>0</v>
          </cell>
          <cell r="I507">
            <v>0</v>
          </cell>
          <cell r="K507" t="str">
            <v>PARECER TÉCNICO DE TODOS OS EQUIPAMENTOS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D508" t="str">
            <v>MECÂNICA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  <cell r="K508" t="str">
            <v>PARECER TÉCNICO - OIL MIST</v>
          </cell>
          <cell r="N508">
            <v>50</v>
          </cell>
        </row>
        <row r="509">
          <cell r="B509" t="str">
            <v>1.2.2.1.2.2.3.6</v>
          </cell>
          <cell r="C509" t="str">
            <v>CURVA DE EXECUÇÃO FÍSICA-FINANCEIRA</v>
          </cell>
          <cell r="D509" t="str">
            <v>MECÂNICA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  <cell r="K509" t="str">
            <v>PARECER TÉCNICO - PONTE ROLANTE</v>
          </cell>
          <cell r="N509">
            <v>70</v>
          </cell>
        </row>
        <row r="510">
          <cell r="B510" t="str">
            <v>1.2.2.1.2.2.3.7</v>
          </cell>
          <cell r="C510" t="str">
            <v>PROCEDIMENTO DE MEDIÇÃO DE SERVIÇOS</v>
          </cell>
          <cell r="D510" t="str">
            <v>MECÂNICA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  <cell r="K510" t="str">
            <v>PARECER TÉCNICO - BOMBAS CENTRÍFUGAS 1</v>
          </cell>
          <cell r="N510">
            <v>180</v>
          </cell>
        </row>
        <row r="511">
          <cell r="B511" t="str">
            <v>1.2.2.1.2.2.4</v>
          </cell>
          <cell r="C511" t="str">
            <v>PROCEDIMENTOS DE QSMS</v>
          </cell>
          <cell r="D511" t="str">
            <v>MECÂNICA</v>
          </cell>
          <cell r="E511" t="str">
            <v>1.1.2.1.4.2</v>
          </cell>
          <cell r="F511" t="str">
            <v>1.1.2.1.4.2.1</v>
          </cell>
          <cell r="H511">
            <v>0</v>
          </cell>
          <cell r="I511">
            <v>0</v>
          </cell>
          <cell r="K511" t="str">
            <v>PARECER TÉCNICO - BOMBAS CENTRÍFUGAS 2</v>
          </cell>
          <cell r="N511">
            <v>180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D512" t="str">
            <v>MECÂNICA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  <cell r="K512" t="str">
            <v>PARECER TÉCNICO - TORRES AÇO CARBONO</v>
          </cell>
          <cell r="N512">
            <v>85</v>
          </cell>
        </row>
        <row r="513">
          <cell r="B513" t="str">
            <v>1.2.2.1.2.2.4.2</v>
          </cell>
          <cell r="C513" t="str">
            <v>PLANO DA QUALIDADE</v>
          </cell>
          <cell r="D513" t="str">
            <v>MECÂNICA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  <cell r="K513" t="str">
            <v>PARECER TÉCNICO - TORRES CLAD</v>
          </cell>
          <cell r="N513">
            <v>85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D514" t="str">
            <v>MECÂNICA</v>
          </cell>
          <cell r="E514" t="str">
            <v>1.1.2.1.4.2</v>
          </cell>
          <cell r="F514" t="str">
            <v>1.1.2.1.4.2.1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D515" t="str">
            <v>MECÂNICA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  <cell r="K515" t="str">
            <v>PARECER TÉCNICO - TANQUE</v>
          </cell>
          <cell r="N515">
            <v>70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D516" t="str">
            <v>MECÂNICA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  <cell r="K516" t="str">
            <v>PARECER TÉCNICO - RESFRIADOR A AR</v>
          </cell>
          <cell r="N516">
            <v>70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D517" t="str">
            <v>MECÂNICA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20</v>
          </cell>
          <cell r="O517">
            <v>0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D518" t="str">
            <v>MECÂNICA</v>
          </cell>
          <cell r="E518" t="str">
            <v>1.1.2.1.4.2</v>
          </cell>
          <cell r="F518" t="str">
            <v>1.1.2.1.4.2.1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8</v>
          </cell>
          <cell r="N518">
            <v>0</v>
          </cell>
          <cell r="O518">
            <v>0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D519" t="str">
            <v>MECÂNICA</v>
          </cell>
          <cell r="E519" t="str">
            <v>1.1.2.1.4.2</v>
          </cell>
          <cell r="F519" t="str">
            <v>1.1.2.1.4.2.1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100</v>
          </cell>
          <cell r="O519">
            <v>0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D520" t="str">
            <v>MECÂNICA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K520" t="str">
            <v>PARECER TÉCNICO - MISTURADOR ESTÁTICO</v>
          </cell>
          <cell r="N520">
            <v>50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D521" t="str">
            <v>MECÂNICA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K521" t="str">
            <v>PARECER TÉCNICO - FILTROS</v>
          </cell>
          <cell r="N521">
            <v>60</v>
          </cell>
          <cell r="O521">
            <v>90</v>
          </cell>
        </row>
        <row r="522">
          <cell r="C522">
            <v>2316</v>
          </cell>
          <cell r="D522" t="str">
            <v>MECÂNICA</v>
          </cell>
          <cell r="E522" t="str">
            <v>1.1.2.1.4.2</v>
          </cell>
          <cell r="F522" t="str">
            <v>1.1.2.1.4.2.1</v>
          </cell>
          <cell r="H522">
            <v>0</v>
          </cell>
          <cell r="I522">
            <v>0</v>
          </cell>
          <cell r="K522" t="str">
            <v>PARECER TÉCNICO - FORNOS</v>
          </cell>
          <cell r="N522">
            <v>80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D523" t="str">
            <v>MECÂNICA</v>
          </cell>
          <cell r="E523" t="str">
            <v>1.1.2.1.4.2</v>
          </cell>
          <cell r="F523" t="str">
            <v>1.1.2.1.4.2.1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82</v>
          </cell>
          <cell r="N523">
            <v>0</v>
          </cell>
          <cell r="O523">
            <v>0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D524" t="str">
            <v>MECÂNICA</v>
          </cell>
          <cell r="E524" t="str">
            <v>1.1.2.1.4.2</v>
          </cell>
          <cell r="F524" t="str">
            <v>1.1.2.1.4.2.1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15</v>
          </cell>
          <cell r="O524">
            <v>0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D525" t="str">
            <v>MECÂNICA</v>
          </cell>
          <cell r="E525" t="str">
            <v>1.1.2.1.4.2</v>
          </cell>
          <cell r="F525" t="str">
            <v>1.1.2.1.4.2.1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D526" t="str">
            <v>MECÂNICA</v>
          </cell>
          <cell r="E526" t="str">
            <v>1.1.2.1.4.2</v>
          </cell>
          <cell r="F526" t="str">
            <v>1.1.2.1.4.2.1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D527" t="str">
            <v>MECÂNICA</v>
          </cell>
          <cell r="E527" t="str">
            <v>1.1.2.1.4.2</v>
          </cell>
          <cell r="F527" t="str">
            <v>1.1.2.1.4.2.1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D528" t="str">
            <v>MECÂNICA</v>
          </cell>
          <cell r="E528" t="str">
            <v>1.1.2.1.4.2</v>
          </cell>
          <cell r="F528" t="str">
            <v>1.1.2.1.4.2.1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78</v>
          </cell>
          <cell r="O528">
            <v>0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D529" t="str">
            <v>MECÂNICA</v>
          </cell>
          <cell r="E529" t="str">
            <v>1.1.2.1.4</v>
          </cell>
          <cell r="F529" t="str">
            <v>1.1.2.1.4.3</v>
          </cell>
          <cell r="G529" t="str">
            <v>1.1.2.1.4.3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D530" t="str">
            <v>MECÂNICA</v>
          </cell>
          <cell r="E530" t="str">
            <v>1.1.2.1.4.3</v>
          </cell>
          <cell r="F530" t="str">
            <v>1.1.2.1.4.3.1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D531" t="str">
            <v>MECÂNICA</v>
          </cell>
          <cell r="E531" t="str">
            <v>1.1.2.1.4.3</v>
          </cell>
          <cell r="F531" t="str">
            <v>1.1.2.1.4.3.1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D532" t="str">
            <v>MECÂNICA</v>
          </cell>
          <cell r="E532" t="str">
            <v>1.1.2.1.4.3</v>
          </cell>
          <cell r="F532" t="str">
            <v>1.1.2.1.4.3.1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D533" t="str">
            <v>MECÂNICA</v>
          </cell>
          <cell r="E533" t="str">
            <v>1.1.2.1.4.3</v>
          </cell>
          <cell r="F533" t="str">
            <v>1.1.2.1.4.3.1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D534" t="str">
            <v>MECÂNICA</v>
          </cell>
          <cell r="E534" t="str">
            <v>1.1.2.1.4.3</v>
          </cell>
          <cell r="F534" t="str">
            <v>1.1.2.1.4.3.1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2</v>
          </cell>
          <cell r="O534">
            <v>0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D535" t="str">
            <v>MECÂNICA</v>
          </cell>
          <cell r="E535" t="str">
            <v>1.1.2.1.4.3</v>
          </cell>
          <cell r="F535" t="str">
            <v>1.1.2.1.4.3.1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5</v>
          </cell>
          <cell r="O535">
            <v>0</v>
          </cell>
        </row>
        <row r="536">
          <cell r="C536" t="str">
            <v xml:space="preserve">SUB-TOTAL - UNIDADE 22311 GH ( Geração de Hidrogênio)  </v>
          </cell>
          <cell r="D536" t="str">
            <v>MECÂNICA</v>
          </cell>
          <cell r="E536" t="str">
            <v>1.1.2.1.4.3</v>
          </cell>
          <cell r="F536" t="str">
            <v>1.1.2.1.4.3.1</v>
          </cell>
          <cell r="H536" t="str">
            <v>DF-5230.00-2316-561-QGI-001</v>
          </cell>
          <cell r="I536" t="str">
            <v>DF-2316-M.39-007</v>
          </cell>
          <cell r="K536" t="str">
            <v>DOCUMENTOS DE FORNECEDOR - RM-5230.00-2316-561-xxx-001 (FT-450051 A/B,FT-450001 A/B, FT-450002 A/B, FT-450003, FT-450052)</v>
          </cell>
          <cell r="N536">
            <v>250</v>
          </cell>
        </row>
        <row r="537">
          <cell r="C537">
            <v>2316</v>
          </cell>
          <cell r="D537" t="str">
            <v>MECÂNICA</v>
          </cell>
          <cell r="E537" t="str">
            <v>1.1.2.1.4.3</v>
          </cell>
          <cell r="F537" t="str">
            <v>1.1.2.1.4.3.1</v>
          </cell>
          <cell r="H537">
            <v>0</v>
          </cell>
          <cell r="I537">
            <v>0</v>
          </cell>
          <cell r="K537" t="str">
            <v>DOCUMENTOS DE FORNECEDOR - RM-5230.00-2316-421-xxx-001 (F-450001,F-450002)</v>
          </cell>
          <cell r="N537">
            <v>150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D538" t="str">
            <v>MECÂNICA</v>
          </cell>
          <cell r="E538" t="str">
            <v>1.1.2.1.4.3</v>
          </cell>
          <cell r="F538" t="str">
            <v>1.1.2.1.4.3.1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18</v>
          </cell>
          <cell r="M538">
            <v>0</v>
          </cell>
          <cell r="N538">
            <v>0</v>
          </cell>
          <cell r="O538">
            <v>0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D539" t="str">
            <v>MECÂNICA</v>
          </cell>
          <cell r="E539" t="str">
            <v>1.1.2.1.4.3</v>
          </cell>
          <cell r="F539" t="str">
            <v>1.1.2.1.4.3.1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10</v>
          </cell>
          <cell r="N539">
            <v>0</v>
          </cell>
          <cell r="O539">
            <v>0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D540" t="str">
            <v>MECÂNICA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5</v>
          </cell>
          <cell r="O540">
            <v>0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D541" t="str">
            <v>MECÂNICA</v>
          </cell>
          <cell r="E541" t="str">
            <v>1.1.2.1.4.3</v>
          </cell>
          <cell r="F541" t="str">
            <v>1.1.2.1.4.3.1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75</v>
          </cell>
          <cell r="O541">
            <v>0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D542" t="str">
            <v>MECÂNICA</v>
          </cell>
          <cell r="E542" t="str">
            <v>1.1.2.1.4.3</v>
          </cell>
          <cell r="F542" t="str">
            <v>1.1.2.1.4.3.1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D543" t="str">
            <v>MECÂNICA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  <cell r="K543" t="str">
            <v>DOCUMENTOS DE FORNECEDOR - RM-5230.00-2316-311-xxx-002</v>
          </cell>
          <cell r="N543">
            <v>400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D544" t="str">
            <v>MECÂNICA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  <cell r="K544" t="str">
            <v>DOCUMENTOS DE FORNECEDOR -RM-5230.00-2316-455-xxx-001 (P-450005,P-450008,P-450012,P-450014,P-450016,P-450019)</v>
          </cell>
          <cell r="N544">
            <v>360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D545" t="str">
            <v>MECÂNICA</v>
          </cell>
          <cell r="E545" t="str">
            <v>1.1.2.1.4.3</v>
          </cell>
          <cell r="F545" t="str">
            <v>1.1.2.1.4.3.1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D546" t="str">
            <v>MECÂNICA</v>
          </cell>
          <cell r="E546" t="str">
            <v>1.1.2.1.4.3</v>
          </cell>
          <cell r="F546" t="str">
            <v>1.1.2.1.4.3.1</v>
          </cell>
          <cell r="H546">
            <v>0</v>
          </cell>
          <cell r="I546">
            <v>0</v>
          </cell>
          <cell r="K546" t="str">
            <v>DOCUMENTOS DE FORNECEDOR - RM-5230.00-2316-491-xxx-001 (Z-450004,Z-450052)</v>
          </cell>
          <cell r="N546">
            <v>80</v>
          </cell>
        </row>
        <row r="547">
          <cell r="B547" t="str">
            <v>1.2.3.1.2.2.1.1</v>
          </cell>
          <cell r="C547" t="str">
            <v>ORGANOGRAMAS</v>
          </cell>
          <cell r="D547" t="str">
            <v>MECÂNICA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  <cell r="K547" t="str">
            <v>DOCUMENTOS DE FORNECEDOR - RM-5230.00-2316-940-xxx-001 (Z-450002, Z-450003, Z-450051)</v>
          </cell>
          <cell r="N547">
            <v>120</v>
          </cell>
        </row>
        <row r="548">
          <cell r="B548" t="str">
            <v>1.2.3.1.2.2.1.2</v>
          </cell>
          <cell r="C548" t="str">
            <v>CURRÍCULOS</v>
          </cell>
          <cell r="D548" t="str">
            <v>MECÂNICA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  <cell r="K548" t="str">
            <v>DOCUMENTOS DE FORNECEDOR -RM-5230.00-2316-300-xxx-001 (OIL MIST)</v>
          </cell>
          <cell r="N548">
            <v>40</v>
          </cell>
        </row>
        <row r="549">
          <cell r="B549" t="str">
            <v>1.2.3.1.2.2.2</v>
          </cell>
          <cell r="C549" t="str">
            <v>RECURSOS</v>
          </cell>
          <cell r="D549" t="str">
            <v>MECÂNICA</v>
          </cell>
          <cell r="E549" t="str">
            <v>1.1.2.1.4.3</v>
          </cell>
          <cell r="F549" t="str">
            <v>1.1.2.1.4.3.1</v>
          </cell>
          <cell r="H549">
            <v>0</v>
          </cell>
          <cell r="I549">
            <v>0</v>
          </cell>
          <cell r="K549" t="str">
            <v>DOCUMENTOS DE FORNECEDOR - RM-5230.00-2316-670-xxx-001 (Z-450001)</v>
          </cell>
          <cell r="N549">
            <v>45</v>
          </cell>
        </row>
        <row r="550">
          <cell r="B550" t="str">
            <v>1.2.3.1.2.2.2.1</v>
          </cell>
          <cell r="C550" t="str">
            <v>HISTOGRAMA DE MÃO DE OBRA</v>
          </cell>
          <cell r="D550" t="str">
            <v>MECÂNICA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  <cell r="K550" t="str">
            <v>DOCUMENTOS DE FORNECEDOR - RM-5230.00-2316-391-xxx-001 (E-450051)</v>
          </cell>
          <cell r="N550">
            <v>30</v>
          </cell>
        </row>
        <row r="551">
          <cell r="B551" t="str">
            <v>1.2.3.1.2.2.3</v>
          </cell>
          <cell r="C551" t="str">
            <v>PROCEDIMENTO DE PLANEJAMENTO DE PROJETO</v>
          </cell>
          <cell r="D551" t="str">
            <v>MECÂNICA</v>
          </cell>
          <cell r="E551" t="str">
            <v>1.1.2.1.4</v>
          </cell>
          <cell r="F551" t="str">
            <v>1.1.2.1.4.4</v>
          </cell>
          <cell r="G551" t="str">
            <v>1.1.2.1.4.4</v>
          </cell>
          <cell r="H551">
            <v>0</v>
          </cell>
          <cell r="I551">
            <v>0</v>
          </cell>
          <cell r="K551" t="str">
            <v>CERTIFICAÇÃO DE TODOS OS DOCUMENTOS DE FABRICANTES</v>
          </cell>
        </row>
        <row r="552">
          <cell r="B552" t="str">
            <v>1.2.3.1.2.2.3.1</v>
          </cell>
          <cell r="C552" t="str">
            <v>EAP DETALHADA</v>
          </cell>
          <cell r="D552" t="str">
            <v>MECÂNICA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  <cell r="K552" t="str">
            <v>DATA BOOK - T-450001</v>
          </cell>
          <cell r="N552">
            <v>10</v>
          </cell>
        </row>
        <row r="553">
          <cell r="B553" t="str">
            <v>1.2.3.1.2.2.3.2</v>
          </cell>
          <cell r="C553" t="str">
            <v>LISTA DE DOCUMENTOS DA U-2316 - UHDS</v>
          </cell>
          <cell r="D553" t="str">
            <v>MECÂNICA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  <cell r="K553" t="str">
            <v>DATA BOOK - T-450002</v>
          </cell>
          <cell r="N553">
            <v>10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D554" t="str">
            <v>MECÂNICA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  <cell r="K554" t="str">
            <v>DATA BOOK - T-450003</v>
          </cell>
          <cell r="N554">
            <v>10</v>
          </cell>
        </row>
        <row r="555">
          <cell r="B555" t="str">
            <v>1.2.3.1.2.2.3.4</v>
          </cell>
          <cell r="C555" t="str">
            <v>CURVA DE EXECUÇÃO FÍSICA</v>
          </cell>
          <cell r="D555" t="str">
            <v>MECÂNICA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  <cell r="K555" t="str">
            <v>DATA BOOK - T-450004</v>
          </cell>
          <cell r="N555">
            <v>10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D556" t="str">
            <v>MECÂNICA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  <cell r="K556" t="str">
            <v>DATA BOOK - T-450051</v>
          </cell>
          <cell r="N556">
            <v>10</v>
          </cell>
        </row>
        <row r="557">
          <cell r="B557" t="str">
            <v>1.2.3.1.2.2.3.6</v>
          </cell>
          <cell r="C557" t="str">
            <v>CURVA DE EXECUÇÃO FÍSICA-FINANCEIRA</v>
          </cell>
          <cell r="D557" t="str">
            <v>MECÂNICA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  <cell r="K557" t="str">
            <v>DATA BOOK - V-450001</v>
          </cell>
          <cell r="N557">
            <v>10</v>
          </cell>
        </row>
        <row r="558">
          <cell r="B558" t="str">
            <v>1.2.3.1.2.2.3.7</v>
          </cell>
          <cell r="C558" t="str">
            <v>PROCEDIMENTO DE MEDIÇÃO DE SERVIÇOS</v>
          </cell>
          <cell r="D558" t="str">
            <v>MECÂNICA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  <cell r="K558" t="str">
            <v>DATA BOOK - V-450002</v>
          </cell>
          <cell r="N558">
            <v>10</v>
          </cell>
        </row>
        <row r="559">
          <cell r="B559" t="str">
            <v>1.2.3.1.2.2.4</v>
          </cell>
          <cell r="C559" t="str">
            <v>PROCEDIMENTOS DE QSMS</v>
          </cell>
          <cell r="D559" t="str">
            <v>MECÂNICA</v>
          </cell>
          <cell r="E559" t="str">
            <v>1.1.2.1.4.4</v>
          </cell>
          <cell r="F559" t="str">
            <v>1.1.2.1.4.4.1</v>
          </cell>
          <cell r="H559">
            <v>0</v>
          </cell>
          <cell r="I559">
            <v>0</v>
          </cell>
          <cell r="K559" t="str">
            <v>DATA BOOK - V-450003</v>
          </cell>
          <cell r="N559">
            <v>10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D560" t="str">
            <v>MECÂNICA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  <cell r="K560" t="str">
            <v>DATA BOOK - V-450004</v>
          </cell>
          <cell r="N560">
            <v>10</v>
          </cell>
        </row>
        <row r="561">
          <cell r="B561" t="str">
            <v>1.2.3.1.2.2.4.2</v>
          </cell>
          <cell r="C561" t="str">
            <v>PLANO DA QUALIDADE</v>
          </cell>
          <cell r="D561" t="str">
            <v>MECÂNICA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  <cell r="K561" t="str">
            <v>DATA BOOK - V-450005</v>
          </cell>
          <cell r="N561">
            <v>10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D562" t="str">
            <v>MECÂNICA</v>
          </cell>
          <cell r="E562" t="str">
            <v>1.1.2.1.4.4</v>
          </cell>
          <cell r="F562" t="str">
            <v>1.1.2.1.4.4.1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D563" t="str">
            <v>MECÂNICA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  <cell r="K563" t="str">
            <v>DATA BOOK - V-450007</v>
          </cell>
          <cell r="N563">
            <v>10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D564" t="str">
            <v>MECÂNICA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  <cell r="K564" t="str">
            <v>DATA BOOK - V-450008</v>
          </cell>
          <cell r="N564">
            <v>10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D565" t="str">
            <v>MECÂNICA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20</v>
          </cell>
          <cell r="O565">
            <v>0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D566" t="str">
            <v>MECÂNICA</v>
          </cell>
          <cell r="E566" t="str">
            <v>1.1.2.1.4.4</v>
          </cell>
          <cell r="F566" t="str">
            <v>1.1.2.1.4.4.1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8</v>
          </cell>
          <cell r="N566">
            <v>0</v>
          </cell>
          <cell r="O566">
            <v>0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D567" t="str">
            <v>MECÂNICA</v>
          </cell>
          <cell r="E567" t="str">
            <v>1.1.2.1.4.4</v>
          </cell>
          <cell r="F567" t="str">
            <v>1.1.2.1.4.4.1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100</v>
          </cell>
          <cell r="O567">
            <v>0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D568" t="str">
            <v>MECÂNICA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K568" t="str">
            <v>DATA BOOK - V-450051</v>
          </cell>
          <cell r="N568">
            <v>10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D569" t="str">
            <v>MECÂNICA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K569" t="str">
            <v>DATA BOOK - V-450052</v>
          </cell>
          <cell r="N569">
            <v>10</v>
          </cell>
          <cell r="O569">
            <v>90</v>
          </cell>
        </row>
        <row r="570">
          <cell r="C570">
            <v>2316</v>
          </cell>
          <cell r="D570" t="str">
            <v>MECÂNICA</v>
          </cell>
          <cell r="E570" t="str">
            <v>1.1.2.1.4.4</v>
          </cell>
          <cell r="F570" t="str">
            <v>1.1.2.1.4.4.1</v>
          </cell>
          <cell r="H570">
            <v>0</v>
          </cell>
          <cell r="I570">
            <v>0</v>
          </cell>
          <cell r="K570" t="str">
            <v>DATA BOOK - V-450053</v>
          </cell>
          <cell r="N570">
            <v>10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D571" t="str">
            <v>MECÂNICA</v>
          </cell>
          <cell r="E571" t="str">
            <v>1.1.2.1.4.4</v>
          </cell>
          <cell r="F571" t="str">
            <v>1.1.2.1.4.4.1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82</v>
          </cell>
          <cell r="N571">
            <v>0</v>
          </cell>
          <cell r="O571">
            <v>0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D572" t="str">
            <v>MECÂNICA</v>
          </cell>
          <cell r="E572" t="str">
            <v>1.1.2.1.4.4</v>
          </cell>
          <cell r="F572" t="str">
            <v>1.1.2.1.4.4.1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15</v>
          </cell>
          <cell r="O572">
            <v>0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D573" t="str">
            <v>MECÂNICA</v>
          </cell>
          <cell r="E573" t="str">
            <v>1.1.2.1.4.4</v>
          </cell>
          <cell r="F573" t="str">
            <v>1.1.2.1.4.4.1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D574" t="str">
            <v>MECÂNICA</v>
          </cell>
          <cell r="E574" t="str">
            <v>1.1.2.1.4.4</v>
          </cell>
          <cell r="F574" t="str">
            <v>1.1.2.1.4.4.1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D575" t="str">
            <v>MECÂNICA</v>
          </cell>
          <cell r="E575" t="str">
            <v>1.1.2.1.4.4</v>
          </cell>
          <cell r="F575" t="str">
            <v>1.1.2.1.4.4.1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D576" t="str">
            <v>MECÂNICA</v>
          </cell>
          <cell r="E576" t="str">
            <v>1.1.2.1.4.4</v>
          </cell>
          <cell r="F576" t="str">
            <v>1.1.2.1.4.4.1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78</v>
          </cell>
          <cell r="O576">
            <v>0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D577" t="str">
            <v>MECÂNICA</v>
          </cell>
          <cell r="E577" t="str">
            <v>1.1.2.1.4.4</v>
          </cell>
          <cell r="F577" t="str">
            <v>1.1.2.1.4.4.1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D578" t="str">
            <v>MECÂNICA</v>
          </cell>
          <cell r="E578" t="str">
            <v>1.1.2.1.4.4</v>
          </cell>
          <cell r="F578" t="str">
            <v>1.1.2.1.4.4.1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D579" t="str">
            <v>MECÂNICA</v>
          </cell>
          <cell r="E579" t="str">
            <v>1.1.2.1.4.4</v>
          </cell>
          <cell r="F579" t="str">
            <v>1.1.2.1.4.4.1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D580" t="str">
            <v>MECÂNICA</v>
          </cell>
          <cell r="E580" t="str">
            <v>1.1.2.1.4.4</v>
          </cell>
          <cell r="F580" t="str">
            <v>1.1.2.1.4.4.1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D581" t="str">
            <v>MECÂNICA</v>
          </cell>
          <cell r="E581" t="str">
            <v>1.1.2.1.4.4</v>
          </cell>
          <cell r="F581" t="str">
            <v>1.1.2.1.4.4.1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D582" t="str">
            <v>MECÂNICA</v>
          </cell>
          <cell r="E582" t="str">
            <v>1.1.2.1.4.4</v>
          </cell>
          <cell r="F582" t="str">
            <v>1.1.2.1.4.4.1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2</v>
          </cell>
          <cell r="O582">
            <v>0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D583" t="str">
            <v>MECÂNICA</v>
          </cell>
          <cell r="E583" t="str">
            <v>1.1.2.1.4.4</v>
          </cell>
          <cell r="F583" t="str">
            <v>1.1.2.1.4.4.1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5</v>
          </cell>
          <cell r="O583">
            <v>0</v>
          </cell>
        </row>
        <row r="584">
          <cell r="C584" t="str">
            <v xml:space="preserve">SUB-TOTAL - UNIDADE 32323 DEA ( COQUE )  </v>
          </cell>
          <cell r="D584" t="str">
            <v>MECÂNICA</v>
          </cell>
          <cell r="E584" t="str">
            <v>1.1.2.1.4.4</v>
          </cell>
          <cell r="F584" t="str">
            <v>1.1.2.1.4.4.1</v>
          </cell>
          <cell r="H584" t="str">
            <v>DB-5230.00-2316-451-QGI-001</v>
          </cell>
          <cell r="I584" t="str">
            <v>AT-2316-M.39-033</v>
          </cell>
          <cell r="K584" t="str">
            <v>DATA BOOK - P-450001</v>
          </cell>
          <cell r="N584">
            <v>10</v>
          </cell>
        </row>
        <row r="585">
          <cell r="C585">
            <v>2316</v>
          </cell>
          <cell r="D585" t="str">
            <v>MECÂNICA</v>
          </cell>
          <cell r="E585" t="str">
            <v>1.1.2.1.4.4</v>
          </cell>
          <cell r="F585" t="str">
            <v>1.1.2.1.4.4.1</v>
          </cell>
          <cell r="H585" t="str">
            <v>DB-5230.00-2316-451-QGI-002</v>
          </cell>
          <cell r="I585" t="str">
            <v>AT-2316-M.39-034</v>
          </cell>
          <cell r="K585" t="str">
            <v>DATA BOOK - P-450002</v>
          </cell>
          <cell r="N585">
            <v>10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D586" t="str">
            <v>MECÂNICA</v>
          </cell>
          <cell r="E586" t="str">
            <v>1.1.2.1.4.4</v>
          </cell>
          <cell r="F586" t="str">
            <v>1.1.2.1.4.4.1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4</v>
          </cell>
          <cell r="M586">
            <v>0</v>
          </cell>
          <cell r="N586">
            <v>0</v>
          </cell>
          <cell r="O586">
            <v>0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D587" t="str">
            <v>MECÂNICA</v>
          </cell>
          <cell r="E587" t="str">
            <v>1.1.2.1.4.4</v>
          </cell>
          <cell r="F587" t="str">
            <v>1.1.2.1.4.4.1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10</v>
          </cell>
          <cell r="N587">
            <v>0</v>
          </cell>
          <cell r="O587">
            <v>0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D588" t="str">
            <v>MECÂNICA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5</v>
          </cell>
          <cell r="O588">
            <v>0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D589" t="str">
            <v>MECÂNICA</v>
          </cell>
          <cell r="E589" t="str">
            <v>1.1.2.1.4.4</v>
          </cell>
          <cell r="F589" t="str">
            <v>1.1.2.1.4.4.1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75</v>
          </cell>
          <cell r="O589">
            <v>0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D590" t="str">
            <v>MECÂNICA</v>
          </cell>
          <cell r="E590" t="str">
            <v>1.1.2.1.4.4</v>
          </cell>
          <cell r="F590" t="str">
            <v>1.1.2.1.4.4.1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D591" t="str">
            <v>MECÂNICA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  <cell r="K591" t="str">
            <v>DATA BOOK - P-450010</v>
          </cell>
          <cell r="N591">
            <v>10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D592" t="str">
            <v>MECÂNICA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  <cell r="K592" t="str">
            <v>DATA BOOK - P-450011 A/B/C/D/E</v>
          </cell>
          <cell r="N592">
            <v>10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D593" t="str">
            <v>MECÂNICA</v>
          </cell>
          <cell r="E593" t="str">
            <v>1.1.2.1.4.4</v>
          </cell>
          <cell r="F593" t="str">
            <v>1.1.2.1.4.4.1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D594" t="str">
            <v>MECÂNICA</v>
          </cell>
          <cell r="E594" t="str">
            <v>1.1.2.1.4.4</v>
          </cell>
          <cell r="F594" t="str">
            <v>1.1.2.1.4.4.1</v>
          </cell>
          <cell r="H594">
            <v>0</v>
          </cell>
          <cell r="I594">
            <v>0</v>
          </cell>
          <cell r="K594" t="str">
            <v>DATA BOOK - P-450015</v>
          </cell>
          <cell r="N594">
            <v>10</v>
          </cell>
        </row>
        <row r="595">
          <cell r="B595" t="str">
            <v>1.2.4.1.2.2.1.1</v>
          </cell>
          <cell r="C595" t="str">
            <v>ORGANOGRAMAS</v>
          </cell>
          <cell r="D595" t="str">
            <v>MECÂNICA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  <cell r="K595" t="str">
            <v>DATA BOOK - P-450017</v>
          </cell>
          <cell r="N595">
            <v>10</v>
          </cell>
        </row>
        <row r="596">
          <cell r="B596" t="str">
            <v>1.2.4.1.2.2.1.2</v>
          </cell>
          <cell r="C596" t="str">
            <v>CURRÍCULOS</v>
          </cell>
          <cell r="D596" t="str">
            <v>MECÂNICA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  <cell r="K596" t="str">
            <v>DATA BOOK - P-450018 A/B</v>
          </cell>
          <cell r="N596">
            <v>10</v>
          </cell>
        </row>
        <row r="597">
          <cell r="B597" t="str">
            <v>1.2.4.1.2.2.2</v>
          </cell>
          <cell r="C597" t="str">
            <v>RECURSOS</v>
          </cell>
          <cell r="D597" t="str">
            <v>MECÂNICA</v>
          </cell>
          <cell r="E597" t="str">
            <v>1.1.2.1.4.4</v>
          </cell>
          <cell r="F597" t="str">
            <v>1.1.2.1.4.4.1</v>
          </cell>
          <cell r="H597">
            <v>0</v>
          </cell>
          <cell r="I597">
            <v>0</v>
          </cell>
          <cell r="K597" t="str">
            <v>DATA BOOK - P-450020</v>
          </cell>
          <cell r="N597">
            <v>10</v>
          </cell>
        </row>
        <row r="598">
          <cell r="B598" t="str">
            <v>1.2.4.1.2.2.2.1</v>
          </cell>
          <cell r="C598" t="str">
            <v>HISTOGRAMA DE MÃO DE OBRA</v>
          </cell>
          <cell r="D598" t="str">
            <v>MECÂNICA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  <cell r="K598" t="str">
            <v>DATA BOOK - P-450051 A/B</v>
          </cell>
          <cell r="N598">
            <v>10</v>
          </cell>
        </row>
        <row r="599">
          <cell r="B599" t="str">
            <v>1.2.4.1.2.2.3</v>
          </cell>
          <cell r="C599" t="str">
            <v>PROCEDIMENTO DE PLANEJAMENTO DE PROJETO</v>
          </cell>
          <cell r="D599" t="str">
            <v>MECÂNICA</v>
          </cell>
          <cell r="E599" t="str">
            <v>1.1.2.1.4.4</v>
          </cell>
          <cell r="F599" t="str">
            <v>1.1.2.1.4.4.1</v>
          </cell>
          <cell r="H599">
            <v>0</v>
          </cell>
          <cell r="I599">
            <v>0</v>
          </cell>
          <cell r="K599" t="str">
            <v>DATA BOOK - P-450052</v>
          </cell>
          <cell r="N599">
            <v>10</v>
          </cell>
        </row>
        <row r="600">
          <cell r="B600" t="str">
            <v>1.2.4.1.2.2.3.1</v>
          </cell>
          <cell r="C600" t="str">
            <v>EAP DETALHADA</v>
          </cell>
          <cell r="D600" t="str">
            <v>MECÂNICA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  <cell r="K600" t="str">
            <v>DATA BOOK - P-450053</v>
          </cell>
          <cell r="N600">
            <v>10</v>
          </cell>
        </row>
        <row r="601">
          <cell r="B601" t="str">
            <v>1.2.4.1.2.2.3.2</v>
          </cell>
          <cell r="C601" t="str">
            <v>LISTA DE DOCUMENTOS DA U-2316 - UHDS</v>
          </cell>
          <cell r="D601" t="str">
            <v>MECÂNICA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  <cell r="K601" t="str">
            <v>DATA BOOK - P-450054</v>
          </cell>
          <cell r="N601">
            <v>10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D602" t="str">
            <v>MECÂNICA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  <cell r="K602" t="str">
            <v>DATA BOOK - C-450001</v>
          </cell>
          <cell r="N602">
            <v>10</v>
          </cell>
        </row>
        <row r="603">
          <cell r="B603" t="str">
            <v>1.2.4.1.2.2.3.4</v>
          </cell>
          <cell r="C603" t="str">
            <v>CURVA DE EXECUÇÃO FÍSICA</v>
          </cell>
          <cell r="D603" t="str">
            <v>MECÂNICA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  <cell r="K603" t="str">
            <v>DATA BOOK - B-450001A/B</v>
          </cell>
          <cell r="N603">
            <v>10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D604" t="str">
            <v>MECÂNICA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  <cell r="K604" t="str">
            <v>DATA BOOK - B-450002 A/B</v>
          </cell>
          <cell r="N604">
            <v>10</v>
          </cell>
        </row>
        <row r="605">
          <cell r="B605" t="str">
            <v>1.2.4.1.2.2.3.6</v>
          </cell>
          <cell r="C605" t="str">
            <v>CURVA DE EXECUÇÃO FÍSICA-FINANCEIRA</v>
          </cell>
          <cell r="D605" t="str">
            <v>MECÂNICA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  <cell r="K605" t="str">
            <v>DATA BOOK - B-450003 A/B</v>
          </cell>
          <cell r="N605">
            <v>10</v>
          </cell>
        </row>
        <row r="606">
          <cell r="B606" t="str">
            <v>1.2.4.1.2.2.3.7</v>
          </cell>
          <cell r="C606" t="str">
            <v>PROCEDIMENTO DE MEDIÇÃO DE SERVIÇOS</v>
          </cell>
          <cell r="D606" t="str">
            <v>MECÂNICA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  <cell r="K606" t="str">
            <v>DATA BOOK - B-450004 A/B</v>
          </cell>
          <cell r="N606">
            <v>10</v>
          </cell>
        </row>
        <row r="607">
          <cell r="B607" t="str">
            <v>1.2.4.1.2.2.4</v>
          </cell>
          <cell r="C607" t="str">
            <v>PROCEDIMENTOS DE QSMS</v>
          </cell>
          <cell r="D607" t="str">
            <v>MECÂNICA</v>
          </cell>
          <cell r="E607" t="str">
            <v>1.1.2.1.4.4</v>
          </cell>
          <cell r="F607" t="str">
            <v>1.1.2.1.4.4.1</v>
          </cell>
          <cell r="H607">
            <v>0</v>
          </cell>
          <cell r="I607">
            <v>0</v>
          </cell>
          <cell r="K607" t="str">
            <v>DATA BOOK - B-450005 A/B</v>
          </cell>
          <cell r="N607">
            <v>10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D608" t="str">
            <v>MECÂNICA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  <cell r="K608" t="str">
            <v>DATA BOOK - B-450006 A/B</v>
          </cell>
          <cell r="N608">
            <v>10</v>
          </cell>
        </row>
        <row r="609">
          <cell r="B609" t="str">
            <v>1.2.4.1.2.2.4.2</v>
          </cell>
          <cell r="C609" t="str">
            <v>PLANO DA QUALIDADE</v>
          </cell>
          <cell r="D609" t="str">
            <v>MECÂNICA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  <cell r="K609" t="str">
            <v>DATA BOOK - B-450007 A/B</v>
          </cell>
          <cell r="N609">
            <v>10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D610" t="str">
            <v>MECÂNICA</v>
          </cell>
          <cell r="E610" t="str">
            <v>1.1.2.1.4.4</v>
          </cell>
          <cell r="F610" t="str">
            <v>1.1.2.1.4.4.1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D611" t="str">
            <v>MECÂNICA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  <cell r="K611" t="str">
            <v>DATA BOOK - B-450009</v>
          </cell>
          <cell r="N611">
            <v>10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D612" t="str">
            <v>MECÂNICA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  <cell r="K612" t="str">
            <v>DATA BOOK - B-450010 A/B</v>
          </cell>
          <cell r="N612">
            <v>10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D613" t="str">
            <v>MECÂNICA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20</v>
          </cell>
          <cell r="O613">
            <v>0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D614" t="str">
            <v>MECÂNICA</v>
          </cell>
          <cell r="E614" t="str">
            <v>1.1.2.1.4.4</v>
          </cell>
          <cell r="F614" t="str">
            <v>1.1.2.1.4.4.1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8</v>
          </cell>
          <cell r="N614">
            <v>0</v>
          </cell>
          <cell r="O614">
            <v>0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D615" t="str">
            <v>MECÂNICA</v>
          </cell>
          <cell r="E615" t="str">
            <v>1.1.2.1.4.4</v>
          </cell>
          <cell r="F615" t="str">
            <v>1.1.2.1.4.4.1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100</v>
          </cell>
          <cell r="O615">
            <v>0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D616" t="str">
            <v>MECÂNICA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K616" t="str">
            <v>DATA BOOK - B-450052 A/B</v>
          </cell>
          <cell r="N616">
            <v>10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D617" t="str">
            <v>MECÂNICA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K617" t="str">
            <v>DATA BOOK - B-450053 A/B</v>
          </cell>
          <cell r="N617">
            <v>10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D618" t="str">
            <v>MECÂNICA</v>
          </cell>
          <cell r="E618" t="str">
            <v>1.1.2.1.4.4</v>
          </cell>
          <cell r="F618" t="str">
            <v>1.1.2.1.4.4.1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82</v>
          </cell>
          <cell r="N618">
            <v>0</v>
          </cell>
          <cell r="O618">
            <v>0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D619" t="str">
            <v>MECÂNICA</v>
          </cell>
          <cell r="E619" t="str">
            <v>1.1.2.1.4.4</v>
          </cell>
          <cell r="F619" t="str">
            <v>1.1.2.1.4.4.1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15</v>
          </cell>
          <cell r="O619">
            <v>0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D620" t="str">
            <v>MECÂNICA</v>
          </cell>
          <cell r="E620" t="str">
            <v>1.1.2.1.4.4</v>
          </cell>
          <cell r="F620" t="str">
            <v>1.1.2.1.4.4.1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D621" t="str">
            <v>MECÂNICA</v>
          </cell>
          <cell r="E621" t="str">
            <v>1.1.2.1.4.4</v>
          </cell>
          <cell r="F621" t="str">
            <v>1.1.2.1.4.4.1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D622" t="str">
            <v>MECÂNICA</v>
          </cell>
          <cell r="E622" t="str">
            <v>1.1.2.1.4.4</v>
          </cell>
          <cell r="F622" t="str">
            <v>1.1.2.1.4.4.1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D623" t="str">
            <v>MECÂNICA</v>
          </cell>
          <cell r="E623" t="str">
            <v>1.1.2.1.4.4</v>
          </cell>
          <cell r="F623" t="str">
            <v>1.1.2.1.4.4.1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78</v>
          </cell>
          <cell r="O623">
            <v>0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D624" t="str">
            <v>MECÂNICA</v>
          </cell>
          <cell r="E624" t="str">
            <v>1.1.2.1.4.4</v>
          </cell>
          <cell r="F624" t="str">
            <v>1.1.2.1.4.4.1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D625" t="str">
            <v>MECÂNICA</v>
          </cell>
          <cell r="E625" t="str">
            <v>1.1.2.1.4.4</v>
          </cell>
          <cell r="F625" t="str">
            <v>1.1.2.1.4.4.1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D626" t="str">
            <v>MECÂNICA</v>
          </cell>
          <cell r="E626" t="str">
            <v>1.1.2.1.4.4</v>
          </cell>
          <cell r="F626" t="str">
            <v>1.1.2.1.4.4.1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D627" t="str">
            <v>MECÂNICA</v>
          </cell>
          <cell r="E627" t="str">
            <v>1.1.2.1.4.4</v>
          </cell>
          <cell r="F627" t="str">
            <v>1.1.2.1.4.4.1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D628" t="str">
            <v>MECÂNICA</v>
          </cell>
          <cell r="E628" t="str">
            <v>1.1.2.1.4.4</v>
          </cell>
          <cell r="F628" t="str">
            <v>1.1.2.1.4.4.1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D629" t="str">
            <v>MECÂNICA</v>
          </cell>
          <cell r="E629" t="str">
            <v>1.1.2.1.4.4</v>
          </cell>
          <cell r="F629" t="str">
            <v>1.1.2.1.4.4.1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2</v>
          </cell>
          <cell r="O629">
            <v>0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D630" t="str">
            <v>MECÂNICA</v>
          </cell>
          <cell r="E630" t="str">
            <v>1.1.2.1.4.4</v>
          </cell>
          <cell r="F630" t="str">
            <v>1.1.2.1.4.4.1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5</v>
          </cell>
          <cell r="O630">
            <v>0</v>
          </cell>
        </row>
        <row r="631">
          <cell r="C631" t="str">
            <v>SUB-TOTAL - OSBL INTERLIGAÇÃO ENTRE AS UNIDADES</v>
          </cell>
          <cell r="D631" t="str">
            <v>MECÂNICA</v>
          </cell>
          <cell r="E631" t="str">
            <v>1.1.2.1.4.4</v>
          </cell>
          <cell r="F631" t="str">
            <v>1.1.2.1.4.4.1</v>
          </cell>
          <cell r="H631" t="str">
            <v>DB-5230.00-2316-625-QGI-001</v>
          </cell>
          <cell r="I631" t="str">
            <v>AT-2316-M.39-080</v>
          </cell>
          <cell r="K631" t="str">
            <v>DATA BOOK - TN-450001</v>
          </cell>
          <cell r="N631">
            <v>10</v>
          </cell>
        </row>
        <row r="632">
          <cell r="C632">
            <v>2316</v>
          </cell>
          <cell r="D632" t="str">
            <v>MECÂNICA</v>
          </cell>
          <cell r="E632" t="str">
            <v>1.1.2.1.4.4</v>
          </cell>
          <cell r="F632" t="str">
            <v>1.1.2.1.4.4.1</v>
          </cell>
          <cell r="H632" t="str">
            <v>DB-5230.00-2316-491-QGI-001</v>
          </cell>
          <cell r="I632" t="str">
            <v>AT-2316-M.39-081</v>
          </cell>
          <cell r="K632" t="str">
            <v>DATA BOOK - Z-450004</v>
          </cell>
          <cell r="N632">
            <v>10</v>
          </cell>
        </row>
        <row r="633">
          <cell r="C633" t="str">
            <v>TOTAL CARTEIRA DE COQUE</v>
          </cell>
          <cell r="D633" t="str">
            <v>MECÂNICA</v>
          </cell>
          <cell r="E633" t="str">
            <v>1.1.2.1.4.4</v>
          </cell>
          <cell r="F633" t="str">
            <v>1.1.2.1.4.4.1</v>
          </cell>
          <cell r="H633" t="str">
            <v>DB-5230.00-2316-491-QGI-002</v>
          </cell>
          <cell r="I633" t="str">
            <v>AT-2316-M.39-082</v>
          </cell>
          <cell r="K633" t="str">
            <v>DATA BOOK - Z-450052</v>
          </cell>
          <cell r="N633">
            <v>10</v>
          </cell>
        </row>
        <row r="634">
          <cell r="C634">
            <v>2316</v>
          </cell>
          <cell r="D634" t="str">
            <v>MECÂNICA</v>
          </cell>
          <cell r="E634" t="str">
            <v>1.1.2.1.4.4</v>
          </cell>
          <cell r="F634" t="str">
            <v>1.1.2.1.4.4.1</v>
          </cell>
          <cell r="H634" t="str">
            <v>DB-5230.00-2316-940-QGI-001</v>
          </cell>
          <cell r="I634" t="str">
            <v>AT-2316-M.39-083</v>
          </cell>
          <cell r="K634" t="str">
            <v>DATA BOOK - Z-450002</v>
          </cell>
          <cell r="N634">
            <v>10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D635" t="str">
            <v>MECÂNICA</v>
          </cell>
          <cell r="E635" t="str">
            <v>1.1.2.1.4.4</v>
          </cell>
          <cell r="F635" t="str">
            <v>1.1.2.1.4.4.1</v>
          </cell>
          <cell r="H635" t="str">
            <v>DB-5230.00-2316-940-QGI-002</v>
          </cell>
          <cell r="I635" t="str">
            <v>AT-2316-M.39-084</v>
          </cell>
          <cell r="J635">
            <v>0</v>
          </cell>
          <cell r="K635">
            <v>15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D636" t="str">
            <v>MECÂNICA</v>
          </cell>
          <cell r="E636" t="str">
            <v>1.1.2.1.4.4</v>
          </cell>
          <cell r="F636" t="str">
            <v>1.1.2.1.4.4.1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55</v>
          </cell>
          <cell r="M636">
            <v>0</v>
          </cell>
          <cell r="N636">
            <v>0</v>
          </cell>
          <cell r="O636">
            <v>0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D637" t="str">
            <v>MECÂNICA</v>
          </cell>
          <cell r="E637" t="str">
            <v>1.1.2.1.4.4</v>
          </cell>
          <cell r="F637" t="str">
            <v>1.1.2.1.4.4.1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10</v>
          </cell>
          <cell r="N637">
            <v>0</v>
          </cell>
          <cell r="O637">
            <v>0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D638" t="str">
            <v>MECÂNICA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5</v>
          </cell>
          <cell r="O638">
            <v>0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D639" t="str">
            <v>MECÂNICA</v>
          </cell>
          <cell r="E639" t="str">
            <v>1.1.2.1.4.4</v>
          </cell>
          <cell r="F639" t="str">
            <v>1.1.2.1.4.4.1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75</v>
          </cell>
          <cell r="O639">
            <v>0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D640" t="str">
            <v>MECÂNICA</v>
          </cell>
          <cell r="E640" t="str">
            <v>1.1.2.1.4.4</v>
          </cell>
          <cell r="F640" t="str">
            <v>1.1.2.1.4.4.1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D641" t="str">
            <v>MECÂNICA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  <cell r="K641" t="str">
            <v>DATA BOOK - C-450002 A/B</v>
          </cell>
          <cell r="N641">
            <v>10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D642" t="str">
            <v>MECÂNICA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  <cell r="K642" t="str">
            <v>DATA BOOK - Z-450001</v>
          </cell>
          <cell r="N642">
            <v>10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D643" t="str">
            <v>MECÂNICA</v>
          </cell>
          <cell r="E643" t="str">
            <v>1.1.2.1.4.4</v>
          </cell>
          <cell r="F643" t="str">
            <v>1.1.2.1.4.4.1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D644" t="str">
            <v>MECÂNICA</v>
          </cell>
          <cell r="E644" t="str">
            <v>1.1.2.1.4.4</v>
          </cell>
          <cell r="F644" t="str">
            <v>1.1.2.1.4.4.1</v>
          </cell>
          <cell r="H644">
            <v>0</v>
          </cell>
          <cell r="I644">
            <v>0</v>
          </cell>
          <cell r="K644" t="str">
            <v>DATA BOOK - V-450016</v>
          </cell>
          <cell r="N644">
            <v>10</v>
          </cell>
        </row>
        <row r="645">
          <cell r="B645" t="str">
            <v>1.3.1.1.2.2.1.1</v>
          </cell>
          <cell r="C645" t="str">
            <v>ORGANOGRAMAS</v>
          </cell>
          <cell r="D645" t="str">
            <v>MECÂNICA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  <cell r="K645" t="str">
            <v>DATA BOOK - V-450017</v>
          </cell>
          <cell r="N645">
            <v>10</v>
          </cell>
        </row>
        <row r="646">
          <cell r="B646" t="str">
            <v>1.3.1.1.2.2.1.2</v>
          </cell>
          <cell r="C646" t="str">
            <v>CURRÍCULOS</v>
          </cell>
          <cell r="D646" t="str">
            <v>MECÂNICA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  <cell r="K646" t="str">
            <v>DATA BOOK - B-450013 A/B</v>
          </cell>
          <cell r="N646">
            <v>10</v>
          </cell>
        </row>
        <row r="647">
          <cell r="B647" t="str">
            <v>1.3.1.1.2.2.2</v>
          </cell>
          <cell r="C647" t="str">
            <v>RECURSOS</v>
          </cell>
          <cell r="D647" t="str">
            <v>INSTRUMENTAÇÃO</v>
          </cell>
          <cell r="E647" t="str">
            <v>1.1.2.1</v>
          </cell>
          <cell r="F647" t="str">
            <v>1.1.2.1.5</v>
          </cell>
          <cell r="G647" t="str">
            <v>1.1.2.1.5</v>
          </cell>
          <cell r="H647">
            <v>0</v>
          </cell>
          <cell r="I647">
            <v>0</v>
          </cell>
          <cell r="K647" t="str">
            <v>INTRUMENTAÇÃO</v>
          </cell>
        </row>
        <row r="648">
          <cell r="B648" t="str">
            <v>1.3.1.1.2.2.2.1</v>
          </cell>
          <cell r="C648" t="str">
            <v>HISTOGRAMA DE MÃO DE OBRA</v>
          </cell>
          <cell r="D648" t="str">
            <v>INSTRUMENTAÇÃO</v>
          </cell>
          <cell r="E648">
            <v>0.3</v>
          </cell>
          <cell r="F648">
            <v>1</v>
          </cell>
          <cell r="G648" t="str">
            <v>1.1.2.1.5.1</v>
          </cell>
          <cell r="H648">
            <v>0</v>
          </cell>
          <cell r="I648">
            <v>0</v>
          </cell>
          <cell r="K648" t="str">
            <v>ESTUDOS PRELIMINARES DA ARQUITETURA DA INSTRUMENTAÇÃO E CONTROLE, DEFINIÇÃO DAS ROTAS DE CABOS EM GERAL, CONTROLE, CONSOLES, ANALISADORES E OUTROS SISTEMAS</v>
          </cell>
        </row>
        <row r="649">
          <cell r="B649" t="str">
            <v>1.3.1.1.2.2.3</v>
          </cell>
          <cell r="C649" t="str">
            <v>PROCEDIMENTO DE PLANEJAMENTO DE PROJETO</v>
          </cell>
          <cell r="D649" t="str">
            <v>INSTRUMENTAÇÃO</v>
          </cell>
          <cell r="E649" t="str">
            <v>1.1.2.1.5.1</v>
          </cell>
          <cell r="F649" t="str">
            <v>1.1.2.1.5.1.1</v>
          </cell>
          <cell r="H649">
            <v>0</v>
          </cell>
          <cell r="I649">
            <v>0</v>
          </cell>
          <cell r="K649" t="str">
            <v>ARQUITETURA DE AUTOMAÇÃO - U-4500 E OFF-SITES</v>
          </cell>
          <cell r="L649" t="str">
            <v>A1</v>
          </cell>
          <cell r="M649">
            <v>1</v>
          </cell>
          <cell r="N649">
            <v>40</v>
          </cell>
          <cell r="O649">
            <v>30</v>
          </cell>
        </row>
        <row r="650">
          <cell r="B650" t="str">
            <v>1.3.1.1.2.2.3.1</v>
          </cell>
          <cell r="C650" t="str">
            <v>EAP DETALHADA</v>
          </cell>
          <cell r="D650" t="str">
            <v>INSTRUMENTAÇÃO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D651" t="str">
            <v>INSTRUMENTAÇÃO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  <cell r="K651" t="str">
            <v>LAY OUT PAINEL DE REARRANJO DO SDCD</v>
          </cell>
          <cell r="L651" t="str">
            <v>A3</v>
          </cell>
          <cell r="M651">
            <v>6</v>
          </cell>
          <cell r="N651">
            <v>5</v>
          </cell>
          <cell r="O651">
            <v>45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D652" t="str">
            <v>INSTRUMENTAÇÃO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  <cell r="K652" t="str">
            <v>LAY OUT PAINEL DE REARRANJO DO PES</v>
          </cell>
          <cell r="L652" t="str">
            <v>A3</v>
          </cell>
          <cell r="M652">
            <v>6</v>
          </cell>
          <cell r="N652">
            <v>5</v>
          </cell>
          <cell r="O652">
            <v>45</v>
          </cell>
        </row>
        <row r="653">
          <cell r="B653" t="str">
            <v>1.3.1.1.2.2.3.4</v>
          </cell>
          <cell r="C653" t="str">
            <v>CURVA DE EXECUÇÃO FÍSICA</v>
          </cell>
          <cell r="D653" t="str">
            <v>INSTRUMENTAÇÃO</v>
          </cell>
          <cell r="E653">
            <v>0.18</v>
          </cell>
          <cell r="F653">
            <v>1</v>
          </cell>
          <cell r="G653" t="str">
            <v>1.1.2.1.5.2</v>
          </cell>
          <cell r="H653">
            <v>0</v>
          </cell>
          <cell r="I653">
            <v>0</v>
          </cell>
          <cell r="K653" t="str">
            <v>MEMÓRIAS DE CÁLCULO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D654" t="str">
            <v>INSTRUMENTAÇÃO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  <cell r="K654" t="str">
            <v>MEMÓRIA DE CÁLCULO - PLACAS DE ORIFÍCIO</v>
          </cell>
          <cell r="L654" t="str">
            <v>A4</v>
          </cell>
          <cell r="N654">
            <v>80</v>
          </cell>
        </row>
        <row r="655">
          <cell r="B655" t="str">
            <v>1.3.1.1.2.2.3.6</v>
          </cell>
          <cell r="C655" t="str">
            <v>CURVA DE EXECUÇÃO FÍSICA-FINANCEIRA</v>
          </cell>
          <cell r="D655" t="str">
            <v>INSTRUMENTAÇÃO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  <cell r="K655" t="str">
            <v>MEMÓRIA DE CÁLCULO - VÁLVULAS DE CONTROLE</v>
          </cell>
          <cell r="L655" t="str">
            <v>A4</v>
          </cell>
          <cell r="N655">
            <v>120</v>
          </cell>
        </row>
        <row r="656">
          <cell r="B656" t="str">
            <v>1.3.1.1.2.2.3.7</v>
          </cell>
          <cell r="C656" t="str">
            <v>PROCEDIMENTO DE MEDIÇÃO DE SERVIÇOS</v>
          </cell>
          <cell r="D656" t="str">
            <v>INSTRUMENTAÇÃO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  <cell r="K656" t="str">
            <v>MEMÓRIA DE CÁLCULO - VÁLVULAS DE SEGURANÇA E ALÍVIO</v>
          </cell>
          <cell r="L656" t="str">
            <v>A4</v>
          </cell>
          <cell r="N656">
            <v>100</v>
          </cell>
        </row>
        <row r="657">
          <cell r="B657" t="str">
            <v>1.3.1.1.2.2.4</v>
          </cell>
          <cell r="C657" t="str">
            <v>PROCEDIMENTOS DE QSMS</v>
          </cell>
          <cell r="D657" t="str">
            <v>INSTRUMENTAÇÃO</v>
          </cell>
          <cell r="E657" t="str">
            <v>1.1.2.1.5.2</v>
          </cell>
          <cell r="F657" t="str">
            <v>1.1.2.1.5.2.1</v>
          </cell>
          <cell r="H657">
            <v>0</v>
          </cell>
          <cell r="I657">
            <v>0</v>
          </cell>
          <cell r="K657" t="str">
            <v>MEMÓRIA DE CÁLCULO - CONSUMO DE AR</v>
          </cell>
          <cell r="L657" t="str">
            <v>A4</v>
          </cell>
          <cell r="N657">
            <v>60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D658" t="str">
            <v>INSTRUMENTAÇÃO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  <cell r="K658" t="str">
            <v>MEMÓRIA DE CÁLCULO - POÇOS TERMOMÉTRICOS</v>
          </cell>
          <cell r="L658" t="str">
            <v>A4</v>
          </cell>
          <cell r="N658">
            <v>80</v>
          </cell>
        </row>
        <row r="659">
          <cell r="B659" t="str">
            <v>1.3.1.1.2.2.4.2</v>
          </cell>
          <cell r="C659" t="str">
            <v>PLANO DA QUALIDADE</v>
          </cell>
          <cell r="D659" t="str">
            <v>INSTRUMENTAÇÃO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  <cell r="K659" t="str">
            <v>MEMÓRIA DE CÁLCULO - VÁLVULAS DE ALÍVIO PRESSÃO E VÁCUO</v>
          </cell>
          <cell r="L659" t="str">
            <v>A4</v>
          </cell>
          <cell r="N659">
            <v>25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D660" t="str">
            <v>INSTRUMENTAÇÃO</v>
          </cell>
          <cell r="E660" t="str">
            <v>1.1.2.1.5.2</v>
          </cell>
          <cell r="F660" t="str">
            <v>1.1.2.1.5.2.1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D661" t="str">
            <v>INSTRUMENTAÇÃO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  <cell r="K661" t="str">
            <v>MEMÓRIA DE CÁLCULO - ESCALONAMENTO DOS SEGMENTOS FOUNDATION FIELDBUS</v>
          </cell>
          <cell r="L661" t="str">
            <v>A4</v>
          </cell>
          <cell r="N661">
            <v>150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D662" t="str">
            <v>INSTRUMENTAÇÃO</v>
          </cell>
          <cell r="E662">
            <v>0</v>
          </cell>
          <cell r="F662">
            <v>1</v>
          </cell>
          <cell r="G662" t="str">
            <v>1.1.2.1.5.3</v>
          </cell>
          <cell r="H662">
            <v>0</v>
          </cell>
          <cell r="I662">
            <v>0</v>
          </cell>
          <cell r="K662" t="str">
            <v>PLANTAS DE LOCAÇÃO DE INSTRUMENTOS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D663" t="str">
            <v>INSTRUMENTAÇÃO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20</v>
          </cell>
          <cell r="O663">
            <v>0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D664" t="str">
            <v>INSTRUMENTAÇÃO</v>
          </cell>
          <cell r="E664" t="str">
            <v>1.1.2.1.5.3</v>
          </cell>
          <cell r="F664" t="str">
            <v>1.1.2.1.5.3.1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8</v>
          </cell>
          <cell r="N664">
            <v>0</v>
          </cell>
          <cell r="O664">
            <v>0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D665" t="str">
            <v>INSTRUMENTAÇÃO</v>
          </cell>
          <cell r="E665" t="str">
            <v>1.1.2.1.5.3</v>
          </cell>
          <cell r="F665" t="str">
            <v>1.1.2.1.5.3.1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100</v>
          </cell>
          <cell r="O665">
            <v>0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D666" t="str">
            <v>INSTRUMENTAÇÃO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K666" t="str">
            <v>PLANTA DE LOCAÇÃO DE INSTRUMENTOS E ENCAMINHAMENTO DE SINAIS ELÉTRICOS</v>
          </cell>
          <cell r="L666" t="str">
            <v>A0</v>
          </cell>
          <cell r="N666">
            <v>10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D667" t="str">
            <v>INSTRUMENTAÇÃO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K667" t="str">
            <v>PLANTA DE LOCAÇÃO DE INSTRUMENTOS E ENCAMINHAMENTO DE SINAIS ELÉTRICOS</v>
          </cell>
          <cell r="L667" t="str">
            <v>A0</v>
          </cell>
          <cell r="N667">
            <v>10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D668" t="str">
            <v>INSTRUMENTAÇÃO</v>
          </cell>
          <cell r="E668" t="str">
            <v>1.1.2.1.5.3</v>
          </cell>
          <cell r="F668" t="str">
            <v>1.1.2.1.5.3.1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82</v>
          </cell>
          <cell r="N668">
            <v>0</v>
          </cell>
          <cell r="O668">
            <v>0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D669" t="str">
            <v>INSTRUMENTAÇÃO</v>
          </cell>
          <cell r="E669" t="str">
            <v>1.1.2.1.5.3</v>
          </cell>
          <cell r="F669" t="str">
            <v>1.1.2.1.5.3.1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15</v>
          </cell>
          <cell r="O669">
            <v>0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D670" t="str">
            <v>INSTRUMENTAÇÃO</v>
          </cell>
          <cell r="E670" t="str">
            <v>1.1.2.1.5.3</v>
          </cell>
          <cell r="F670" t="str">
            <v>1.1.2.1.5.3.1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D671" t="str">
            <v>INSTRUMENTAÇÃO</v>
          </cell>
          <cell r="E671" t="str">
            <v>1.1.2.1.5.3</v>
          </cell>
          <cell r="F671" t="str">
            <v>1.1.2.1.5.3.1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D672" t="str">
            <v>INSTRUMENTAÇÃO</v>
          </cell>
          <cell r="E672" t="str">
            <v>1.1.2.1.5.3</v>
          </cell>
          <cell r="F672" t="str">
            <v>1.1.2.1.5.3.1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D673" t="str">
            <v>INSTRUMENTAÇÃO</v>
          </cell>
          <cell r="E673" t="str">
            <v>1.1.2.1.5.3</v>
          </cell>
          <cell r="F673" t="str">
            <v>1.1.2.1.5.3.1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78</v>
          </cell>
          <cell r="O673">
            <v>0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D674" t="str">
            <v>INSTRUMENTAÇÃO</v>
          </cell>
          <cell r="E674" t="str">
            <v>1.1.2.1.5.3</v>
          </cell>
          <cell r="F674" t="str">
            <v>1.1.2.1.5.3.1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D675" t="str">
            <v>INSTRUMENTAÇÃO</v>
          </cell>
          <cell r="E675" t="str">
            <v>1.1.2.1.5.3</v>
          </cell>
          <cell r="F675" t="str">
            <v>1.1.2.1.5.3.1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D676" t="str">
            <v>INSTRUMENTAÇÃO</v>
          </cell>
          <cell r="E676" t="str">
            <v>1.1.2.1.5.3</v>
          </cell>
          <cell r="F676" t="str">
            <v>1.1.2.1.5.3.1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D677" t="str">
            <v>INSTRUMENTAÇÃO</v>
          </cell>
          <cell r="E677" t="str">
            <v>1.1.2.1.5.3</v>
          </cell>
          <cell r="F677" t="str">
            <v>1.1.2.1.5.3.1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D678" t="str">
            <v>INSTRUMENTAÇÃO</v>
          </cell>
          <cell r="E678" t="str">
            <v>1.1.2.1.5.3</v>
          </cell>
          <cell r="F678" t="str">
            <v>1.1.2.1.5.3.1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D679" t="str">
            <v>INSTRUMENTAÇÃO</v>
          </cell>
          <cell r="E679" t="str">
            <v>1.1.2.1.5</v>
          </cell>
          <cell r="F679" t="str">
            <v>1.1.2.1.5.4</v>
          </cell>
          <cell r="G679" t="str">
            <v>1.1.2.1.5.4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2</v>
          </cell>
          <cell r="O679">
            <v>0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D680" t="str">
            <v>INSTRUMENTAÇÃO</v>
          </cell>
          <cell r="E680" t="str">
            <v>1.1.2.1.5.4</v>
          </cell>
          <cell r="F680" t="str">
            <v>1.1.2.1.5.4.1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5</v>
          </cell>
          <cell r="O680">
            <v>0</v>
          </cell>
        </row>
        <row r="681">
          <cell r="C681" t="str">
            <v xml:space="preserve">SUB-TOTAL - UNIDADE 2313 HDT DE INSTÁVEIS  </v>
          </cell>
          <cell r="D681" t="str">
            <v>INSTRUMENTAÇÃO</v>
          </cell>
          <cell r="E681" t="str">
            <v>1.1.2.1.5.4</v>
          </cell>
          <cell r="F681" t="str">
            <v>1.1.2.1.5.4.1</v>
          </cell>
          <cell r="H681" t="str">
            <v>LI-5230.00-2316-860-QGI-002</v>
          </cell>
          <cell r="I681" t="str">
            <v>LI-2316-I.12-006</v>
          </cell>
          <cell r="K681" t="str">
            <v>LISTA DE DADOS PARA CONFIGURAÇÃO DOS INSTRUMENTOS FOUNDATION FIELDBUS</v>
          </cell>
          <cell r="L681" t="str">
            <v>A4</v>
          </cell>
          <cell r="N681">
            <v>150</v>
          </cell>
        </row>
        <row r="682">
          <cell r="C682">
            <v>2316</v>
          </cell>
          <cell r="D682" t="str">
            <v>INSTRUMENTAÇÃO</v>
          </cell>
          <cell r="E682" t="str">
            <v>1.1.2.1.5.4</v>
          </cell>
          <cell r="F682" t="str">
            <v>1.1.2.1.5.4.1</v>
          </cell>
          <cell r="H682" t="str">
            <v>LI-5230.00-2316-860-QGI-003</v>
          </cell>
          <cell r="I682" t="str">
            <v>LI-2316-I.12-007</v>
          </cell>
          <cell r="K682" t="str">
            <v>LISTA DE CARGAS ELÉTRICAS PARA INSTRUMENTAÇÃO</v>
          </cell>
          <cell r="L682" t="str">
            <v>A4</v>
          </cell>
          <cell r="N682">
            <v>120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D683" t="str">
            <v>INSTRUMENTAÇÃO</v>
          </cell>
          <cell r="E683" t="str">
            <v>1.1.2.1.5</v>
          </cell>
          <cell r="F683" t="str">
            <v>1.1.2.1.5.5</v>
          </cell>
          <cell r="G683" t="str">
            <v>1.1.2.1.5.5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35</v>
          </cell>
          <cell r="M683">
            <v>0</v>
          </cell>
          <cell r="N683">
            <v>0</v>
          </cell>
          <cell r="O683">
            <v>0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D684" t="str">
            <v>INSTRUMENTAÇÃO</v>
          </cell>
          <cell r="E684" t="str">
            <v>1.1.2.1.5.5</v>
          </cell>
          <cell r="F684" t="str">
            <v>1.1.2.1.5.5.1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10</v>
          </cell>
          <cell r="N684">
            <v>0</v>
          </cell>
          <cell r="O684">
            <v>0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D685" t="str">
            <v>INSTRUMENTAÇÃO</v>
          </cell>
          <cell r="E685">
            <v>0.5</v>
          </cell>
          <cell r="F685">
            <v>1</v>
          </cell>
          <cell r="G685" t="str">
            <v>1.1.2.1.5.6</v>
          </cell>
          <cell r="H685">
            <v>0</v>
          </cell>
          <cell r="I685">
            <v>1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5</v>
          </cell>
          <cell r="O685">
            <v>0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D686" t="str">
            <v>INSTRUMENTAÇÃO</v>
          </cell>
          <cell r="E686" t="str">
            <v>1.1.2.1.5.6</v>
          </cell>
          <cell r="F686" t="str">
            <v>1.1.2.1.5.6.1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75</v>
          </cell>
          <cell r="O686">
            <v>0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D687" t="str">
            <v>INSTRUMENTAÇÃO</v>
          </cell>
          <cell r="E687" t="str">
            <v>1.1.2.1.5.6</v>
          </cell>
          <cell r="F687" t="str">
            <v>1.1.2.1.5.6.1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D688" t="str">
            <v>INSTRUMENTAÇÃO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  <cell r="K688" t="str">
            <v>DIAGRAMA DE MALHAS</v>
          </cell>
          <cell r="L688" t="str">
            <v>A3</v>
          </cell>
          <cell r="M688">
            <v>175</v>
          </cell>
          <cell r="N688">
            <v>100</v>
          </cell>
          <cell r="O688">
            <v>500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D689" t="str">
            <v>INSTRUMENTAÇÃO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  <cell r="K689" t="str">
            <v>DIAGRAMA DE MALHAS DAS REDES FOUNDATION FIELDBUS</v>
          </cell>
          <cell r="M689">
            <v>150</v>
          </cell>
          <cell r="N689">
            <v>100</v>
          </cell>
          <cell r="O689">
            <v>500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D690" t="str">
            <v>INSTRUMENTAÇÃO</v>
          </cell>
          <cell r="E690" t="str">
            <v>1.1.2.1.5.6</v>
          </cell>
          <cell r="F690" t="str">
            <v>1.1.2.1.5.6.1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D691" t="str">
            <v>INSTRUMENTAÇÃO</v>
          </cell>
          <cell r="E691" t="str">
            <v>1.1.2.1.5.6</v>
          </cell>
          <cell r="F691" t="str">
            <v>1.1.2.1.5.6.1</v>
          </cell>
          <cell r="H691">
            <v>0</v>
          </cell>
          <cell r="I691">
            <v>0</v>
          </cell>
          <cell r="K691" t="str">
            <v>DIAGRAMA LÓGICO PES</v>
          </cell>
          <cell r="M691" t="str">
            <v>50</v>
          </cell>
          <cell r="N691">
            <v>300</v>
          </cell>
        </row>
        <row r="692">
          <cell r="B692" t="str">
            <v>1.3.2.1.2.2.1.1</v>
          </cell>
          <cell r="C692" t="str">
            <v>ORGANOGRAMAS</v>
          </cell>
          <cell r="D692" t="str">
            <v>INSTRUMENTAÇÃO</v>
          </cell>
          <cell r="E692">
            <v>0.15</v>
          </cell>
          <cell r="F692">
            <v>1</v>
          </cell>
          <cell r="G692" t="str">
            <v>1.1.2.1.5.7</v>
          </cell>
          <cell r="H692">
            <v>1</v>
          </cell>
          <cell r="I692">
            <v>0</v>
          </cell>
          <cell r="K692" t="str">
            <v>DETALHES DE INSTALAÇÃO AO PROCESSO, ELÉTRICA, PNEUMÁTICA</v>
          </cell>
        </row>
        <row r="693">
          <cell r="B693" t="str">
            <v>1.3.2.1.2.2.1.2</v>
          </cell>
          <cell r="C693" t="str">
            <v>CURRÍCULOS</v>
          </cell>
          <cell r="D693" t="str">
            <v>INSTRUMENTAÇÃO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  <cell r="K693" t="str">
            <v>DETALHES TÍPICOS DE INSTALAÇÃO AO PROCESSO</v>
          </cell>
          <cell r="L693" t="str">
            <v>A4</v>
          </cell>
          <cell r="M693">
            <v>80</v>
          </cell>
          <cell r="N693">
            <v>40</v>
          </cell>
          <cell r="O693">
            <v>260</v>
          </cell>
        </row>
        <row r="694">
          <cell r="B694" t="str">
            <v>1.3.2.1.2.2.2</v>
          </cell>
          <cell r="C694" t="str">
            <v>RECURSOS</v>
          </cell>
          <cell r="D694" t="str">
            <v>INSTRUMENTAÇÃO</v>
          </cell>
          <cell r="E694" t="str">
            <v>1.1.2.1.5.7</v>
          </cell>
          <cell r="F694" t="str">
            <v>1.1.2.1.5.7.1</v>
          </cell>
          <cell r="H694">
            <v>0</v>
          </cell>
          <cell r="I694">
            <v>0</v>
          </cell>
          <cell r="K694" t="str">
            <v>DETALHES TÍPICOS DE INSTALAÇÃO PNEUMÁTICA</v>
          </cell>
          <cell r="L694" t="str">
            <v>A4</v>
          </cell>
          <cell r="M694" t="str">
            <v>50</v>
          </cell>
          <cell r="N694">
            <v>25</v>
          </cell>
          <cell r="O694">
            <v>175</v>
          </cell>
        </row>
        <row r="695">
          <cell r="B695" t="str">
            <v>1.3.2.1.2.2.2.1</v>
          </cell>
          <cell r="C695" t="str">
            <v>HISTOGRAMA DE MÃO DE OBRA</v>
          </cell>
          <cell r="D695" t="str">
            <v>INSTRUMENTAÇÃO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  <cell r="K695" t="str">
            <v>DETALHES TÍPICOS DE INSTALAÇÃO ELÉTRICA</v>
          </cell>
          <cell r="L695" t="str">
            <v>A4</v>
          </cell>
          <cell r="M695" t="str">
            <v>35</v>
          </cell>
          <cell r="N695">
            <v>25</v>
          </cell>
          <cell r="O695">
            <v>100</v>
          </cell>
        </row>
        <row r="696">
          <cell r="B696" t="str">
            <v>1.3.2.1.2.2.3</v>
          </cell>
          <cell r="C696" t="str">
            <v>PROCEDIMENTO DE PLANEJAMENTO DE PROJETO</v>
          </cell>
          <cell r="D696" t="str">
            <v>INSTRUMENTAÇÃO</v>
          </cell>
          <cell r="E696" t="str">
            <v>1.1.2.1.5.7</v>
          </cell>
          <cell r="F696" t="str">
            <v>1.1.2.1.5.7.1</v>
          </cell>
          <cell r="H696">
            <v>0</v>
          </cell>
          <cell r="I696">
            <v>0</v>
          </cell>
          <cell r="K696" t="str">
            <v>DETALHES TÍPICOS DE INSTALAÇÃO DE SUPORTES</v>
          </cell>
          <cell r="L696" t="str">
            <v>A4</v>
          </cell>
          <cell r="M696" t="str">
            <v>25</v>
          </cell>
          <cell r="N696">
            <v>15</v>
          </cell>
          <cell r="O696">
            <v>75</v>
          </cell>
        </row>
        <row r="697">
          <cell r="B697" t="str">
            <v>1.3.2.1.2.2.3.1</v>
          </cell>
          <cell r="C697" t="str">
            <v>EAP DETALHADA</v>
          </cell>
          <cell r="D697" t="str">
            <v>INSTRUMENTAÇÃO</v>
          </cell>
          <cell r="E697">
            <v>0.27</v>
          </cell>
          <cell r="F697">
            <v>1</v>
          </cell>
          <cell r="G697" t="str">
            <v>1.1.2.1.5.8</v>
          </cell>
          <cell r="H697">
            <v>0</v>
          </cell>
          <cell r="I697">
            <v>0</v>
          </cell>
          <cell r="K697" t="str">
            <v>LISTAS DE CABOS E MATERIAIS</v>
          </cell>
        </row>
        <row r="698">
          <cell r="B698" t="str">
            <v>1.3.2.1.2.2.3.2</v>
          </cell>
          <cell r="C698" t="str">
            <v>LISTA DE DOCUMENTOS DA U-2316 - UHDS</v>
          </cell>
          <cell r="D698" t="str">
            <v>INSTRUMENTAÇÃO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  <cell r="K698" t="str">
            <v>LISTA DE CABOS</v>
          </cell>
          <cell r="L698" t="str">
            <v>A4</v>
          </cell>
          <cell r="M698">
            <v>40</v>
          </cell>
          <cell r="N698">
            <v>30</v>
          </cell>
          <cell r="O698">
            <v>120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D699" t="str">
            <v>INSTRUMENTAÇÃO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D700" t="str">
            <v>INSTRUMENTAÇÃO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  <cell r="K700" t="str">
            <v>LM - PLANTA DE LOCAÇÃO DE INSTRUMENTOS E ENCAMINHAMENTO DE SINAIS ELÉTRICOS</v>
          </cell>
          <cell r="L700" t="str">
            <v>A4</v>
          </cell>
          <cell r="O700">
            <v>20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D701" t="str">
            <v>INSTRUMENTAÇÃO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  <cell r="K701" t="str">
            <v>LM - PLANTA DE LOCAÇÃO DE INSTRUMENTOS E ENCAMINHAMENTO DE SINAIS ELÉTRICOS</v>
          </cell>
          <cell r="L701" t="str">
            <v>A4</v>
          </cell>
          <cell r="O701">
            <v>20</v>
          </cell>
        </row>
        <row r="702">
          <cell r="B702" t="str">
            <v>1.3.2.1.2.2.3.6</v>
          </cell>
          <cell r="C702" t="str">
            <v>CURVA DE EXECUÇÃO FÍSICA-FINANCEIRA</v>
          </cell>
          <cell r="D702" t="str">
            <v>INSTRUMENTAÇÃO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  <cell r="K702" t="str">
            <v>LM - PLANTA DE LOCAÇÃO DE INSTRUMENTOS E ENCAMINHAMENTO DE SINAIS ELÉTRICOS</v>
          </cell>
          <cell r="L702" t="str">
            <v>A4</v>
          </cell>
          <cell r="O702">
            <v>20</v>
          </cell>
        </row>
        <row r="703">
          <cell r="B703" t="str">
            <v>1.3.2.1.2.2.3.7</v>
          </cell>
          <cell r="C703" t="str">
            <v>PROCEDIMENTO DE MEDIÇÃO DE SERVIÇOS</v>
          </cell>
          <cell r="D703" t="str">
            <v>INSTRUMENTAÇÃO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  <cell r="K703" t="str">
            <v>LM - PLANTA DE LOCAÇÃO DE INSTRUMENTOS E ENCAMINHAMENTO DE SINAIS ELÉTRICOS</v>
          </cell>
          <cell r="L703" t="str">
            <v>A4</v>
          </cell>
          <cell r="O703">
            <v>20</v>
          </cell>
        </row>
        <row r="704">
          <cell r="B704" t="str">
            <v>1.3.2.1.2.2.4</v>
          </cell>
          <cell r="C704" t="str">
            <v>PROCEDIMENTOS DE QSMS</v>
          </cell>
          <cell r="D704" t="str">
            <v>INSTRUMENTAÇÃO</v>
          </cell>
          <cell r="E704" t="str">
            <v>1.1.2.1.5.8</v>
          </cell>
          <cell r="F704" t="str">
            <v>1.1.2.1.5.8.1</v>
          </cell>
          <cell r="H704">
            <v>0</v>
          </cell>
          <cell r="I704">
            <v>0</v>
          </cell>
          <cell r="K704" t="str">
            <v>LM - PLANTA DE LOCAÇÃO DE INSTRUMENTOS E ENCAMINHAMENTO DE SINAIS ELÉTRICOS</v>
          </cell>
          <cell r="L704" t="str">
            <v>A4</v>
          </cell>
          <cell r="O704">
            <v>20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D705" t="str">
            <v>INSTRUMENTAÇÃO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  <cell r="K705" t="str">
            <v>LM - PLANTA DE LOCAÇÃO DE INSTRUMENTOS - CORTES, VISTAS E DETALHES</v>
          </cell>
          <cell r="L705" t="str">
            <v>A4</v>
          </cell>
          <cell r="O705">
            <v>20</v>
          </cell>
        </row>
        <row r="706">
          <cell r="B706" t="str">
            <v>1.3.2.1.2.2.4.2</v>
          </cell>
          <cell r="C706" t="str">
            <v>PLANO DA QUALIDADE</v>
          </cell>
          <cell r="D706" t="str">
            <v>INSTRUMENTAÇÃO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  <cell r="K706" t="str">
            <v>LM - PLANTA DE LOCAÇÃO DE INSTRUMENTOS E ENCAMINHAMENTO DE SINAIS PNEUMÁTICOS</v>
          </cell>
          <cell r="L706" t="str">
            <v>A4</v>
          </cell>
          <cell r="O706">
            <v>20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D707" t="str">
            <v>INSTRUMENTAÇÃO</v>
          </cell>
          <cell r="E707" t="str">
            <v>1.1.2.1.5.8</v>
          </cell>
          <cell r="F707" t="str">
            <v>1.1.2.1.5.8.1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D708" t="str">
            <v>INSTRUMENTAÇÃO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  <cell r="K708" t="str">
            <v>LM - PLANTA DE LOCAÇÃO DE INSTRUMENTOS E ENCAMINHAMENTO DE SINAIS PNEUMÁTICOS</v>
          </cell>
          <cell r="L708" t="str">
            <v>A4</v>
          </cell>
          <cell r="O708">
            <v>20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D709" t="str">
            <v>INSTRUMENTAÇÃO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  <cell r="K709" t="str">
            <v>LM - PLANTA DE LOCAÇÃO DE INSTRUMENTOS E ENCAMINHAMENTO DE SINAIS DE TEMPERATURA</v>
          </cell>
          <cell r="L709" t="str">
            <v>A4</v>
          </cell>
          <cell r="O709">
            <v>20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D710" t="str">
            <v>INSTRUMENTAÇÃO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20</v>
          </cell>
          <cell r="O710">
            <v>0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D711" t="str">
            <v>INSTRUMENTAÇÃO</v>
          </cell>
          <cell r="E711" t="str">
            <v>1.1.2.1.5.8</v>
          </cell>
          <cell r="F711" t="str">
            <v>1.1.2.1.5.8.1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8</v>
          </cell>
          <cell r="N711">
            <v>0</v>
          </cell>
          <cell r="O711">
            <v>0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D712" t="str">
            <v>INSTRUMENTAÇÃO</v>
          </cell>
          <cell r="E712" t="str">
            <v>1.1.2.1.5.8</v>
          </cell>
          <cell r="F712" t="str">
            <v>1.1.2.1.5.8.1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100</v>
          </cell>
          <cell r="O712">
            <v>0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D713" t="str">
            <v>INSTRUMENTAÇÃO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K713" t="str">
            <v>LM - PLANTA DE LOCAÇÃO DE DETECTORES E ENCAMINHAMENTO DE CABOS</v>
          </cell>
          <cell r="L713" t="str">
            <v>A4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D714" t="str">
            <v>INSTRUMENTAÇÃO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K714" t="str">
            <v>LM - PLANTA DE LOCAÇÃO DE ANALISADORES E ENCAMINHAMENTO DE CABOS</v>
          </cell>
          <cell r="L714" t="str">
            <v>A4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D715" t="str">
            <v>INSTRUMENTAÇÃO</v>
          </cell>
          <cell r="E715" t="str">
            <v>1.1.2.1.5.8</v>
          </cell>
          <cell r="F715" t="str">
            <v>1.1.2.1.5.8.1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82</v>
          </cell>
          <cell r="N715">
            <v>0</v>
          </cell>
          <cell r="O715">
            <v>0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D716" t="str">
            <v>INSTRUMENTAÇÃO</v>
          </cell>
          <cell r="E716" t="str">
            <v>1.1.2.1.5.8</v>
          </cell>
          <cell r="F716" t="str">
            <v>1.1.2.1.5.8.1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15</v>
          </cell>
          <cell r="O716">
            <v>0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D717" t="str">
            <v>INSTRUMENTAÇÃO</v>
          </cell>
          <cell r="E717" t="str">
            <v>1.1.2.1.5.8</v>
          </cell>
          <cell r="F717" t="str">
            <v>1.1.2.1.5.8.1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D718" t="str">
            <v>INSTRUMENTAÇÃO</v>
          </cell>
          <cell r="E718" t="str">
            <v>1.1.2.1.5.8</v>
          </cell>
          <cell r="F718" t="str">
            <v>1.1.2.1.5.8.1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D719" t="str">
            <v>INSTRUMENTAÇÃO</v>
          </cell>
          <cell r="E719" t="str">
            <v>1.1.2.1.5</v>
          </cell>
          <cell r="F719" t="str">
            <v>1.1.2.1.5.9</v>
          </cell>
          <cell r="G719" t="str">
            <v>1.1.2.1.5.9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D720" t="str">
            <v>INSTRUMENTAÇÃO</v>
          </cell>
          <cell r="E720" t="str">
            <v>1.1.2.1.5.9</v>
          </cell>
          <cell r="F720" t="str">
            <v>1.1.2.1.5.9.1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78</v>
          </cell>
          <cell r="O720">
            <v>0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D721" t="str">
            <v>INSTRUMENTAÇÃO</v>
          </cell>
          <cell r="E721" t="str">
            <v>1.1.2.1.5.9</v>
          </cell>
          <cell r="F721" t="str">
            <v>1.1.2.1.5.9.1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D722" t="str">
            <v>INSTRUMENTAÇÃO</v>
          </cell>
          <cell r="E722" t="str">
            <v>1.1.2.1.5.9</v>
          </cell>
          <cell r="F722" t="str">
            <v>1.1.2.1.5.9.1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D723" t="str">
            <v>INSTRUMENTAÇÃO</v>
          </cell>
          <cell r="E723" t="str">
            <v>1.1.2.1.5.9</v>
          </cell>
          <cell r="F723" t="str">
            <v>1.1.2.1.5.9.1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D724" t="str">
            <v>INSTRUMENTAÇÃO</v>
          </cell>
          <cell r="E724" t="str">
            <v>1.1.2.1.5.9</v>
          </cell>
          <cell r="F724" t="str">
            <v>1.1.2.1.5.9.1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D725" t="str">
            <v>INSTRUMENTAÇÃO</v>
          </cell>
          <cell r="E725" t="str">
            <v>1.1.2.1.5.9</v>
          </cell>
          <cell r="F725" t="str">
            <v>1.1.2.1.5.9.1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D726" t="str">
            <v>INSTRUMENTAÇÃO</v>
          </cell>
          <cell r="E726" t="str">
            <v>1.1.2.1.5.9</v>
          </cell>
          <cell r="F726" t="str">
            <v>1.1.2.1.5.9.1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2</v>
          </cell>
          <cell r="O726">
            <v>0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D727" t="str">
            <v>INSTRUMENTAÇÃO</v>
          </cell>
          <cell r="E727" t="str">
            <v>1.1.2.1.5.9</v>
          </cell>
          <cell r="F727" t="str">
            <v>1.1.2.1.5.9.1</v>
          </cell>
          <cell r="H727" t="str">
            <v>FD-5230.00-2316-812-QGI-003</v>
          </cell>
          <cell r="I727" t="str">
            <v>FD-2316-I.06-008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5</v>
          </cell>
          <cell r="O727">
            <v>0</v>
          </cell>
        </row>
        <row r="728">
          <cell r="C728" t="str">
            <v xml:space="preserve">SUB-TOTAL - UNIDADE 2313 HDT DE INSTÁVEIS  </v>
          </cell>
          <cell r="D728" t="str">
            <v>INSTRUMENTAÇÃO</v>
          </cell>
          <cell r="E728" t="str">
            <v>1.1.2.1.5.9</v>
          </cell>
          <cell r="F728" t="str">
            <v>1.1.2.1.5.9.1</v>
          </cell>
          <cell r="H728" t="str">
            <v>FD-5230.00-2316-813-QGI-001</v>
          </cell>
          <cell r="I728" t="str">
            <v>FD-2316-I.06-009</v>
          </cell>
          <cell r="K728" t="str">
            <v xml:space="preserve">FOLHA DE DADOS - PLACAS DE ORIFÍCIO E ORIFÍCIOS DE RESTRIÇÃO </v>
          </cell>
          <cell r="L728" t="str">
            <v>A4</v>
          </cell>
          <cell r="M728">
            <v>17</v>
          </cell>
          <cell r="N728">
            <v>65</v>
          </cell>
        </row>
        <row r="729">
          <cell r="C729">
            <v>2316</v>
          </cell>
          <cell r="D729" t="str">
            <v>INSTRUMENTAÇÃO</v>
          </cell>
          <cell r="E729" t="str">
            <v>1.1.2.1.5.9</v>
          </cell>
          <cell r="F729" t="str">
            <v>1.1.2.1.5.9.1</v>
          </cell>
          <cell r="H729" t="str">
            <v>FD-5230.00-2316-813-QGI-002</v>
          </cell>
          <cell r="I729" t="str">
            <v>FD-2316-I.06-010</v>
          </cell>
          <cell r="K729" t="str">
            <v>FOLHA DE DADOS - MEDIDORES DE VAZÃO MÁSSICA TIPO CORIOLIS</v>
          </cell>
          <cell r="L729" t="str">
            <v>A4</v>
          </cell>
          <cell r="M729">
            <v>13</v>
          </cell>
          <cell r="N729">
            <v>80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D730" t="str">
            <v>INSTRUMENTAÇÃO</v>
          </cell>
          <cell r="E730" t="str">
            <v>1.1.2.1.5.9</v>
          </cell>
          <cell r="F730" t="str">
            <v>1.1.2.1.5.9.1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10</v>
          </cell>
          <cell r="M730">
            <v>0</v>
          </cell>
          <cell r="N730">
            <v>0</v>
          </cell>
          <cell r="O730">
            <v>0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D731" t="str">
            <v>INSTRUMENTAÇÃO</v>
          </cell>
          <cell r="E731" t="str">
            <v>1.1.2.1.5.9</v>
          </cell>
          <cell r="F731" t="str">
            <v>1.1.2.1.5.9.1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10</v>
          </cell>
          <cell r="N731">
            <v>0</v>
          </cell>
          <cell r="O731">
            <v>0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D732" t="str">
            <v>INSTRUMENTAÇÃO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5</v>
          </cell>
          <cell r="O732">
            <v>0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D733" t="str">
            <v>INSTRUMENTAÇÃO</v>
          </cell>
          <cell r="E733" t="str">
            <v>1.1.2.1.5.9</v>
          </cell>
          <cell r="F733" t="str">
            <v>1.1.2.1.5.9.1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75</v>
          </cell>
          <cell r="O733">
            <v>0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D734" t="str">
            <v>INSTRUMENTAÇÃO</v>
          </cell>
          <cell r="E734" t="str">
            <v>1.1.2.1.5.9</v>
          </cell>
          <cell r="F734" t="str">
            <v>1.1.2.1.5.9.1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D735" t="str">
            <v>INSTRUMENTAÇÃO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  <cell r="K735" t="str">
            <v>FOLHA DE DADOS - TRANSMISSORES DE NÍVEL TIPO RADAR</v>
          </cell>
          <cell r="L735" t="str">
            <v>A4</v>
          </cell>
          <cell r="M735" t="str">
            <v>19</v>
          </cell>
          <cell r="N735">
            <v>50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D736" t="str">
            <v>INSTRUMENTAÇÃO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  <cell r="K736" t="str">
            <v>FOLHA DE DADOS - VISORES DE NÍVEL</v>
          </cell>
          <cell r="L736" t="str">
            <v>A4</v>
          </cell>
          <cell r="M736" t="str">
            <v>7</v>
          </cell>
          <cell r="N736">
            <v>55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D737" t="str">
            <v>INSTRUMENTAÇÃO</v>
          </cell>
          <cell r="E737" t="str">
            <v>1.1.2.1.5.9</v>
          </cell>
          <cell r="F737" t="str">
            <v>1.1.2.1.5.9.1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D738" t="str">
            <v>INSTRUMENTAÇÃO</v>
          </cell>
          <cell r="E738" t="str">
            <v>1.1.2.1.5.9</v>
          </cell>
          <cell r="F738" t="str">
            <v>1.1.2.1.5.9.1</v>
          </cell>
          <cell r="H738">
            <v>0</v>
          </cell>
          <cell r="I738">
            <v>0</v>
          </cell>
          <cell r="K738" t="str">
            <v>FOLHA DE DADOS - VÁLVULAS DE CONTROLE</v>
          </cell>
          <cell r="L738" t="str">
            <v>A4</v>
          </cell>
          <cell r="M738" t="str">
            <v>34</v>
          </cell>
          <cell r="N738">
            <v>120</v>
          </cell>
        </row>
        <row r="739">
          <cell r="B739" t="str">
            <v>1.3.3.1.2.2.1.1</v>
          </cell>
          <cell r="C739" t="str">
            <v>ORGANOGRAMAS</v>
          </cell>
          <cell r="D739" t="str">
            <v>INSTRUMENTAÇÃO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  <cell r="K739" t="str">
            <v xml:space="preserve">FOLHA DE DADOS - VÁLVULAS DE CONTROLE ON-OFF </v>
          </cell>
          <cell r="L739" t="str">
            <v>A4</v>
          </cell>
          <cell r="M739" t="str">
            <v>24</v>
          </cell>
          <cell r="N739">
            <v>65</v>
          </cell>
        </row>
        <row r="740">
          <cell r="B740" t="str">
            <v>1.3.3.1.2.2.1.2</v>
          </cell>
          <cell r="C740" t="str">
            <v>CURRÍCULOS</v>
          </cell>
          <cell r="D740" t="str">
            <v>INSTRUMENTAÇÃO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  <cell r="K740" t="str">
            <v>FOLHA DE DADOS - VÁLVULAS TIPO ESFERA COM ATUADORES ELETROHIDRÁULICOS (CONTENÇÃO DE INVENTÁRIOS)</v>
          </cell>
          <cell r="L740" t="str">
            <v>A4</v>
          </cell>
          <cell r="M740" t="str">
            <v>8</v>
          </cell>
          <cell r="N740">
            <v>45</v>
          </cell>
        </row>
        <row r="741">
          <cell r="B741" t="str">
            <v>1.3.3.1.2.2.2</v>
          </cell>
          <cell r="C741" t="str">
            <v>RECURSOS</v>
          </cell>
          <cell r="D741" t="str">
            <v>INSTRUMENTAÇÃO</v>
          </cell>
          <cell r="E741" t="str">
            <v>1.1.2.1.5.9</v>
          </cell>
          <cell r="F741" t="str">
            <v>1.1.2.1.5.9.1</v>
          </cell>
          <cell r="H741">
            <v>0</v>
          </cell>
          <cell r="I741">
            <v>0</v>
          </cell>
          <cell r="K741" t="str">
            <v>FOLHA DE DADOS - VÁLVULAS AUTO-OPERADAS</v>
          </cell>
          <cell r="L741" t="str">
            <v>A4</v>
          </cell>
          <cell r="M741" t="str">
            <v>3</v>
          </cell>
          <cell r="N741">
            <v>15</v>
          </cell>
        </row>
        <row r="742">
          <cell r="B742" t="str">
            <v>1.3.3.1.2.2.2.1</v>
          </cell>
          <cell r="C742" t="str">
            <v>HISTOGRAMA DE MÃO DE OBRA</v>
          </cell>
          <cell r="D742" t="str">
            <v>INSTRUMENTAÇÃO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  <cell r="K742" t="str">
            <v>FOLHA DE DADOS - VÁLVULAS DE DILÚVIO</v>
          </cell>
          <cell r="L742" t="str">
            <v>A4</v>
          </cell>
          <cell r="M742" t="str">
            <v>8</v>
          </cell>
          <cell r="N742">
            <v>45</v>
          </cell>
        </row>
        <row r="743">
          <cell r="B743" t="str">
            <v>1.3.3.1.2.2.3</v>
          </cell>
          <cell r="C743" t="str">
            <v>PROCEDIMENTO DE PLANEJAMENTO DE PROJETO</v>
          </cell>
          <cell r="D743" t="str">
            <v>INSTRUMENTAÇÃO</v>
          </cell>
          <cell r="E743" t="str">
            <v>1.1.2.1.5.9</v>
          </cell>
          <cell r="F743" t="str">
            <v>1.1.2.1.5.9.1</v>
          </cell>
          <cell r="H743">
            <v>0</v>
          </cell>
          <cell r="I743">
            <v>0</v>
          </cell>
          <cell r="K743" t="str">
            <v>FOLHA DE DADOS - VÁLVULAS DE  SEGURANÇA E ALÍVIO</v>
          </cell>
          <cell r="L743" t="str">
            <v>A4</v>
          </cell>
          <cell r="M743" t="str">
            <v>19</v>
          </cell>
          <cell r="N743">
            <v>65</v>
          </cell>
        </row>
        <row r="744">
          <cell r="B744" t="str">
            <v>1.3.3.1.2.2.3.1</v>
          </cell>
          <cell r="C744" t="str">
            <v>EAP DETALHADA</v>
          </cell>
          <cell r="D744" t="str">
            <v>INSTRUMENTAÇÃO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  <cell r="K744" t="str">
            <v>FOLHA DE DADOS - VÁLVULAS DE ALÍVIO DE PRESSÃO E VÁCUO</v>
          </cell>
          <cell r="L744" t="str">
            <v>A4</v>
          </cell>
          <cell r="M744" t="str">
            <v>1</v>
          </cell>
          <cell r="N744">
            <v>15</v>
          </cell>
        </row>
        <row r="745">
          <cell r="B745" t="str">
            <v>1.3.3.1.2.2.3.2</v>
          </cell>
          <cell r="C745" t="str">
            <v>LISTA DE DOCUMENTOS DA U-2316 - UHDS</v>
          </cell>
          <cell r="D745" t="str">
            <v>INSTRUMENTAÇÃO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  <cell r="K745" t="str">
            <v>FOLHA DE DADOS - MONITORES DE CORROSÃO</v>
          </cell>
          <cell r="L745" t="str">
            <v>A4</v>
          </cell>
          <cell r="M745" t="str">
            <v>3</v>
          </cell>
          <cell r="N745">
            <v>15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D746" t="str">
            <v>INSTRUMENTAÇÃO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  <cell r="K746" t="str">
            <v>FOLHA DE DADOS - ANALISADORES DE ENXOFRE</v>
          </cell>
          <cell r="L746" t="str">
            <v>A4</v>
          </cell>
          <cell r="M746">
            <v>5</v>
          </cell>
          <cell r="N746">
            <v>45</v>
          </cell>
        </row>
        <row r="747">
          <cell r="B747" t="str">
            <v>1.3.3.1.2.2.3.4</v>
          </cell>
          <cell r="C747" t="str">
            <v>CURVA DE EXECUÇÃO FÍSICA</v>
          </cell>
          <cell r="D747" t="str">
            <v>INSTRUMENTAÇÃO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  <cell r="K747" t="str">
            <v>FOLHA DE DADOS - ANALISADORES DE H2S</v>
          </cell>
          <cell r="L747" t="str">
            <v>A4</v>
          </cell>
          <cell r="M747">
            <v>4</v>
          </cell>
          <cell r="N747">
            <v>20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D748" t="str">
            <v>INSTRUMENTAÇÃO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  <cell r="K748" t="str">
            <v>FOLHA DE DADOS - ANALISADORES DE  O2</v>
          </cell>
          <cell r="L748" t="str">
            <v>A4</v>
          </cell>
          <cell r="M748">
            <v>3</v>
          </cell>
          <cell r="N748">
            <v>15</v>
          </cell>
        </row>
        <row r="749">
          <cell r="B749" t="str">
            <v>1.3.3.1.2.2.3.6</v>
          </cell>
          <cell r="C749" t="str">
            <v>CURVA DE EXECUÇÃO FÍSICA-FINANCEIRA</v>
          </cell>
          <cell r="D749" t="str">
            <v>INSTRUMENTAÇÃO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  <cell r="K749" t="str">
            <v>FOLHA DE DADOS - ANALISADORES DE PH</v>
          </cell>
          <cell r="L749" t="str">
            <v>A4</v>
          </cell>
          <cell r="M749">
            <v>2</v>
          </cell>
          <cell r="N749">
            <v>15</v>
          </cell>
        </row>
        <row r="750">
          <cell r="B750" t="str">
            <v>1.3.3.1.2.2.3.7</v>
          </cell>
          <cell r="C750" t="str">
            <v>PROCEDIMENTO DE MEDIÇÃO DE SERVIÇOS</v>
          </cell>
          <cell r="D750" t="str">
            <v>INSTRUMENTAÇÃO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  <cell r="K750" t="str">
            <v>FOLHA DE DADOS - CROMATÓGRAFOS</v>
          </cell>
          <cell r="L750" t="str">
            <v>A4</v>
          </cell>
          <cell r="M750">
            <v>15</v>
          </cell>
          <cell r="N750">
            <v>65</v>
          </cell>
        </row>
        <row r="751">
          <cell r="B751" t="str">
            <v>1.3.3.1.2.2.4</v>
          </cell>
          <cell r="C751" t="str">
            <v>PROCEDIMENTOS DE QSMS</v>
          </cell>
          <cell r="D751" t="str">
            <v>INSTRUMENTAÇÃO</v>
          </cell>
          <cell r="E751" t="str">
            <v>1.1.2.1.5.9</v>
          </cell>
          <cell r="F751" t="str">
            <v>1.1.2.1.5.9.1</v>
          </cell>
          <cell r="H751">
            <v>0</v>
          </cell>
          <cell r="I751">
            <v>0</v>
          </cell>
          <cell r="K751" t="str">
            <v>FOLHA DE DADOS - DETECTORES DE GÁS</v>
          </cell>
          <cell r="L751" t="str">
            <v>A4</v>
          </cell>
          <cell r="M751" t="str">
            <v>18</v>
          </cell>
          <cell r="N751">
            <v>50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D752" t="str">
            <v>INSTRUMENTAÇÃO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  <cell r="K752" t="str">
            <v>FOLHA DE DADOS - ACIONADORES MANUAIS (BOTOEIRAS)</v>
          </cell>
          <cell r="L752" t="str">
            <v>A4</v>
          </cell>
          <cell r="M752" t="str">
            <v>3</v>
          </cell>
          <cell r="N752">
            <v>15</v>
          </cell>
        </row>
        <row r="753">
          <cell r="B753" t="str">
            <v>1.3.3.1.2.2.4.2</v>
          </cell>
          <cell r="C753" t="str">
            <v>PLANO DA QUALIDADE</v>
          </cell>
          <cell r="D753" t="str">
            <v>INSTRUMENTAÇÃO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  <cell r="K753" t="str">
            <v>FOLHA DE DADOS -SIRENES ÁUDIO VISUAIS</v>
          </cell>
          <cell r="L753" t="str">
            <v>A4</v>
          </cell>
          <cell r="M753" t="str">
            <v>3</v>
          </cell>
          <cell r="N753">
            <v>15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D754" t="str">
            <v>INSTRUMENTAÇÃO</v>
          </cell>
          <cell r="E754" t="str">
            <v>1.1.2.1.5.9</v>
          </cell>
          <cell r="F754" t="str">
            <v>1.1.2.1.5.9.1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D755" t="str">
            <v>INSTRUMENTAÇÃO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  <cell r="K755" t="str">
            <v>FOLHA DE DADOS - PAINÉIS DE REARRANJO</v>
          </cell>
          <cell r="L755" t="str">
            <v>A4</v>
          </cell>
          <cell r="M755">
            <v>25</v>
          </cell>
          <cell r="N755">
            <v>65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D756" t="str">
            <v>INSTRUMENTAÇÃO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D757" t="str">
            <v>INSTRUMENTAÇÃO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20</v>
          </cell>
          <cell r="O757">
            <v>0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D758" t="str">
            <v>INSTRUMENTAÇÃO</v>
          </cell>
          <cell r="E758" t="str">
            <v>1.1.2.1.5.9</v>
          </cell>
          <cell r="F758" t="str">
            <v>1.1.2.1.5.9.1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8</v>
          </cell>
          <cell r="N758">
            <v>0</v>
          </cell>
          <cell r="O758">
            <v>0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D759" t="str">
            <v>INSTRUMENTAÇÃO</v>
          </cell>
          <cell r="E759" t="str">
            <v>1.1.2.1.5.9</v>
          </cell>
          <cell r="F759" t="str">
            <v>1.1.2.1.5.9.1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100</v>
          </cell>
          <cell r="O759">
            <v>0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D760" t="str">
            <v>INSTRUMENTAÇÃO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K760" t="str">
            <v>RM - POÇOS DE PROTEÇÃO</v>
          </cell>
          <cell r="L760" t="str">
            <v>A4</v>
          </cell>
          <cell r="N760">
            <v>5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D761" t="str">
            <v>INSTRUMENTAÇÃO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K761" t="str">
            <v>RM - TRANSMISSORES DE TEMPERATURA</v>
          </cell>
          <cell r="L761" t="str">
            <v>A4</v>
          </cell>
          <cell r="N761">
            <v>5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D762" t="str">
            <v>INSTRUMENTAÇÃO</v>
          </cell>
          <cell r="E762" t="str">
            <v>1.1.2.1.5.9</v>
          </cell>
          <cell r="F762" t="str">
            <v>1.1.2.1.5.9.1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82</v>
          </cell>
          <cell r="N762">
            <v>0</v>
          </cell>
          <cell r="O762">
            <v>0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D763" t="str">
            <v>INSTRUMENTAÇÃO</v>
          </cell>
          <cell r="E763" t="str">
            <v>1.1.2.1.5.9</v>
          </cell>
          <cell r="F763" t="str">
            <v>1.1.2.1.5.9.1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15</v>
          </cell>
          <cell r="O763">
            <v>0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D764" t="str">
            <v>INSTRUMENTAÇÃO</v>
          </cell>
          <cell r="E764" t="str">
            <v>1.1.2.1.5.9</v>
          </cell>
          <cell r="F764" t="str">
            <v>1.1.2.1.5.9.1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D765" t="str">
            <v>INSTRUMENTAÇÃO</v>
          </cell>
          <cell r="E765" t="str">
            <v>1.1.2.1.5.9</v>
          </cell>
          <cell r="F765" t="str">
            <v>1.1.2.1.5.9.1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D766" t="str">
            <v>INSTRUMENTAÇÃO</v>
          </cell>
          <cell r="E766" t="str">
            <v>1.1.2.1.5.9</v>
          </cell>
          <cell r="F766" t="str">
            <v>1.1.2.1.5.9.1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D767" t="str">
            <v>INSTRUMENTAÇÃO</v>
          </cell>
          <cell r="E767" t="str">
            <v>1.1.2.1.5.9</v>
          </cell>
          <cell r="F767" t="str">
            <v>1.1.2.1.5.9.1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78</v>
          </cell>
          <cell r="O767">
            <v>0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D768" t="str">
            <v>INSTRUMENTAÇÃO</v>
          </cell>
          <cell r="E768" t="str">
            <v>1.1.2.1.5.9</v>
          </cell>
          <cell r="F768" t="str">
            <v>1.1.2.1.5.9.1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D769" t="str">
            <v>INSTRUMENTAÇÃO</v>
          </cell>
          <cell r="E769" t="str">
            <v>1.1.2.1.5.9</v>
          </cell>
          <cell r="F769" t="str">
            <v>1.1.2.1.5.9.1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D770" t="str">
            <v>INSTRUMENTAÇÃO</v>
          </cell>
          <cell r="E770" t="str">
            <v>1.1.2.1.5.9</v>
          </cell>
          <cell r="F770" t="str">
            <v>1.1.2.1.5.9.1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D771" t="str">
            <v>INSTRUMENTAÇÃO</v>
          </cell>
          <cell r="E771" t="str">
            <v>1.1.2.1.5.9</v>
          </cell>
          <cell r="F771" t="str">
            <v>1.1.2.1.5.9.1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D772" t="str">
            <v>INSTRUMENTAÇÃO</v>
          </cell>
          <cell r="E772" t="str">
            <v>1.1.2.1.5.9</v>
          </cell>
          <cell r="F772" t="str">
            <v>1.1.2.1.5.9.1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D773" t="str">
            <v>INSTRUMENTAÇÃO</v>
          </cell>
          <cell r="E773" t="str">
            <v>1.1.2.1.5.9</v>
          </cell>
          <cell r="F773" t="str">
            <v>1.1.2.1.5.9.1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2</v>
          </cell>
          <cell r="O773">
            <v>0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D774" t="str">
            <v>INSTRUMENTAÇÃO</v>
          </cell>
          <cell r="E774" t="str">
            <v>1.1.2.1.5.9</v>
          </cell>
          <cell r="F774" t="str">
            <v>1.1.2.1.5.9.1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5</v>
          </cell>
          <cell r="O774">
            <v>0</v>
          </cell>
        </row>
        <row r="775">
          <cell r="C775" t="str">
            <v xml:space="preserve">SUB-TOTAL - OSBL INTERLIGAÇÕES ENTRE AS UNIDADES </v>
          </cell>
          <cell r="D775" t="str">
            <v>INSTRUMENTAÇÃO</v>
          </cell>
          <cell r="E775" t="str">
            <v>1.1.2.1.5.9</v>
          </cell>
          <cell r="F775" t="str">
            <v>1.1.2.1.5.9.1</v>
          </cell>
          <cell r="H775" t="str">
            <v>RM-5230.00-2316-831-QGI-001</v>
          </cell>
          <cell r="I775" t="str">
            <v>RC-2316-I.37-019</v>
          </cell>
          <cell r="K775" t="str">
            <v>RM - VÁLVULAS DE CONTROLE</v>
          </cell>
          <cell r="L775" t="str">
            <v>A4</v>
          </cell>
          <cell r="N775">
            <v>5</v>
          </cell>
        </row>
        <row r="776">
          <cell r="C776">
            <v>2316</v>
          </cell>
          <cell r="D776" t="str">
            <v>INSTRUMENTAÇÃO</v>
          </cell>
          <cell r="E776" t="str">
            <v>1.1.2.1.5.9</v>
          </cell>
          <cell r="F776" t="str">
            <v>1.1.2.1.5.9.1</v>
          </cell>
          <cell r="H776" t="str">
            <v>RM-5230.00-2316-831-QGI-002</v>
          </cell>
          <cell r="I776" t="str">
            <v>RC-2316-I.37-020</v>
          </cell>
          <cell r="K776" t="str">
            <v>RM - VÁLVULAS DE CONTROLE ON-OFF</v>
          </cell>
          <cell r="L776" t="str">
            <v>A4</v>
          </cell>
          <cell r="N776">
            <v>5</v>
          </cell>
        </row>
        <row r="777">
          <cell r="C777" t="str">
            <v>TOTAL CARTEIRA DE PROPENO</v>
          </cell>
          <cell r="D777" t="str">
            <v>INSTRUMENTAÇÃO</v>
          </cell>
          <cell r="E777" t="str">
            <v>1.1.2.1.5.9</v>
          </cell>
          <cell r="F777" t="str">
            <v>1.1.2.1.5.9.1</v>
          </cell>
          <cell r="H777" t="str">
            <v>RM-5230.00-2316-831-QGI-003</v>
          </cell>
          <cell r="I777" t="str">
            <v>RC-2316-I.37-021</v>
          </cell>
          <cell r="K777" t="str">
            <v>RM - VÁLVULAS TIPO ESFERA COM ATUADORES ELETROHIDRÁULICOS (CONTENÇÃO DE INVENTÁRIOS)</v>
          </cell>
          <cell r="L777" t="str">
            <v>A4</v>
          </cell>
          <cell r="N777">
            <v>5</v>
          </cell>
        </row>
        <row r="778">
          <cell r="C778">
            <v>2316</v>
          </cell>
          <cell r="D778" t="str">
            <v>INSTRUMENTAÇÃO</v>
          </cell>
          <cell r="E778" t="str">
            <v>1.1.2.1.5.9</v>
          </cell>
          <cell r="F778" t="str">
            <v>1.1.2.1.5.9.1</v>
          </cell>
          <cell r="H778" t="str">
            <v>RM-5230.00-2316-832-QGI-001</v>
          </cell>
          <cell r="I778" t="str">
            <v>RC-2316-I.37-022</v>
          </cell>
          <cell r="K778" t="str">
            <v>RM - VÁLVULAS AUTO-OPERADAS</v>
          </cell>
          <cell r="L778" t="str">
            <v>A4</v>
          </cell>
          <cell r="N778">
            <v>5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D779" t="str">
            <v>INSTRUMENTAÇÃO</v>
          </cell>
          <cell r="E779" t="str">
            <v>1.1.2.1.5.9</v>
          </cell>
          <cell r="F779" t="str">
            <v>1.1.2.1.5.9.1</v>
          </cell>
          <cell r="H779" t="str">
            <v>RM-5230.00-2316-835-QGI-001</v>
          </cell>
          <cell r="I779" t="str">
            <v>RC-2316-I.37-023</v>
          </cell>
          <cell r="J779">
            <v>0</v>
          </cell>
          <cell r="K779">
            <v>7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D780" t="str">
            <v>INSTRUMENTAÇÃO</v>
          </cell>
          <cell r="E780" t="str">
            <v>1.1.2.1.5.9</v>
          </cell>
          <cell r="F780" t="str">
            <v>1.1.2.1.5.9.1</v>
          </cell>
          <cell r="H780" t="str">
            <v>RM-5230.00-2316-841-QGI-001</v>
          </cell>
          <cell r="I780" t="str">
            <v>RC-2316-I.37-024</v>
          </cell>
          <cell r="J780">
            <v>0</v>
          </cell>
          <cell r="K780">
            <v>0</v>
          </cell>
          <cell r="L780">
            <v>85</v>
          </cell>
          <cell r="M780">
            <v>0</v>
          </cell>
          <cell r="N780">
            <v>0</v>
          </cell>
          <cell r="O780">
            <v>0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D781" t="str">
            <v>INSTRUMENTAÇÃO</v>
          </cell>
          <cell r="E781" t="str">
            <v>1.1.2.1.5.9</v>
          </cell>
          <cell r="F781" t="str">
            <v>1.1.2.1.5.9.1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10</v>
          </cell>
          <cell r="N781">
            <v>0</v>
          </cell>
          <cell r="O781">
            <v>0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D782" t="str">
            <v>INSTRUMENTAÇÃO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5</v>
          </cell>
          <cell r="O782">
            <v>0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D783" t="str">
            <v>INSTRUMENTAÇÃO</v>
          </cell>
          <cell r="E783" t="str">
            <v>1.1.2.1.5.9</v>
          </cell>
          <cell r="F783" t="str">
            <v>1.1.2.1.5.9.1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75</v>
          </cell>
          <cell r="O783">
            <v>0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D784" t="str">
            <v>INSTRUMENTAÇÃO</v>
          </cell>
          <cell r="E784" t="str">
            <v>1.1.2.1.5.9</v>
          </cell>
          <cell r="F784" t="str">
            <v>1.1.2.1.5.9.1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D785" t="str">
            <v>INSTRUMENTAÇÃO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  <cell r="K785" t="str">
            <v>RM - ANALISADORES DE  O2</v>
          </cell>
          <cell r="L785" t="str">
            <v>A4</v>
          </cell>
          <cell r="N785">
            <v>5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D786" t="str">
            <v>INSTRUMENTAÇÃO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  <cell r="K786" t="str">
            <v>RM - ANALISADORES DE PH</v>
          </cell>
          <cell r="L786" t="str">
            <v>A4</v>
          </cell>
          <cell r="N786">
            <v>5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D787" t="str">
            <v>INSTRUMENTAÇÃO</v>
          </cell>
          <cell r="E787" t="str">
            <v>1.1.2.1.5.9</v>
          </cell>
          <cell r="F787" t="str">
            <v>1.1.2.1.5.9.1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D788" t="str">
            <v>INSTRUMENTAÇÃO</v>
          </cell>
          <cell r="E788" t="str">
            <v>1.1.2.1.5.9</v>
          </cell>
          <cell r="F788" t="str">
            <v>1.1.2.1.5.9.1</v>
          </cell>
          <cell r="H788">
            <v>0</v>
          </cell>
          <cell r="I788">
            <v>0</v>
          </cell>
          <cell r="K788" t="str">
            <v>RM - DETECTORES DE GÁS</v>
          </cell>
          <cell r="L788" t="str">
            <v>A4</v>
          </cell>
          <cell r="N788">
            <v>5</v>
          </cell>
        </row>
        <row r="789">
          <cell r="B789" t="str">
            <v>1.4.1.1.2.2.1.1</v>
          </cell>
          <cell r="C789" t="str">
            <v>ORGANOGRAMAS</v>
          </cell>
          <cell r="D789" t="str">
            <v>INSTRUMENTAÇÃO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  <cell r="K789" t="str">
            <v>RM - ACIONADORES MANUAIS (BOTOEIRAS)</v>
          </cell>
          <cell r="L789" t="str">
            <v>A4</v>
          </cell>
          <cell r="N789">
            <v>5</v>
          </cell>
        </row>
        <row r="790">
          <cell r="B790" t="str">
            <v>1.4.1.1.2.2.1.2</v>
          </cell>
          <cell r="C790" t="str">
            <v>CURRÍCULOS</v>
          </cell>
          <cell r="D790" t="str">
            <v>INSTRUMENTAÇÃO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  <cell r="K790" t="str">
            <v>RM - SIRENES ÁUDIO VISUAIS</v>
          </cell>
          <cell r="L790" t="str">
            <v>A4</v>
          </cell>
          <cell r="N790">
            <v>5</v>
          </cell>
        </row>
        <row r="791">
          <cell r="B791" t="str">
            <v>1.4.1.1.2.2.2</v>
          </cell>
          <cell r="C791" t="str">
            <v>RECURSOS</v>
          </cell>
          <cell r="D791" t="str">
            <v>INSTRUMENTAÇÃO</v>
          </cell>
          <cell r="E791" t="str">
            <v>1.1.2.1.5.9</v>
          </cell>
          <cell r="F791" t="str">
            <v>1.1.2.1.5.9.1</v>
          </cell>
          <cell r="H791">
            <v>0</v>
          </cell>
          <cell r="I791">
            <v>0</v>
          </cell>
          <cell r="K791" t="str">
            <v>RM - AMOSTRADORES</v>
          </cell>
          <cell r="L791" t="str">
            <v>A4</v>
          </cell>
          <cell r="N791">
            <v>5</v>
          </cell>
        </row>
        <row r="792">
          <cell r="B792" t="str">
            <v>1.4.1.1.2.2.2.1</v>
          </cell>
          <cell r="C792" t="str">
            <v>HISTOGRAMA DE MÃO DE OBRA</v>
          </cell>
          <cell r="D792" t="str">
            <v>INSTRUMENTAÇÃO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  <cell r="K792" t="str">
            <v>RM - PAINÉIS DE REARRANJO</v>
          </cell>
          <cell r="L792" t="str">
            <v>A4</v>
          </cell>
          <cell r="N792">
            <v>5</v>
          </cell>
        </row>
        <row r="793">
          <cell r="B793" t="str">
            <v>1.4.1.1.2.2.3</v>
          </cell>
          <cell r="C793" t="str">
            <v>PROCEDIMENTO DE PLANEJAMENTO DE PROJETO</v>
          </cell>
          <cell r="D793" t="str">
            <v>INSTRUMENTAÇÃO</v>
          </cell>
          <cell r="E793" t="str">
            <v>1.1.2.1.5.9</v>
          </cell>
          <cell r="F793" t="str">
            <v>1.1.2.1.5.9.1</v>
          </cell>
          <cell r="H793">
            <v>0</v>
          </cell>
          <cell r="I793">
            <v>0</v>
          </cell>
          <cell r="K793" t="str">
            <v>RM - CASA DE ANALISADORES DE PROCESSO</v>
          </cell>
          <cell r="L793" t="str">
            <v>A4</v>
          </cell>
          <cell r="N793">
            <v>25</v>
          </cell>
        </row>
        <row r="794">
          <cell r="B794" t="str">
            <v>1.4.1.1.2.2.3.1</v>
          </cell>
          <cell r="C794" t="str">
            <v>EAP DETALHADA</v>
          </cell>
          <cell r="D794" t="str">
            <v>INSTRUMENTAÇÃO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  <cell r="K794" t="str">
            <v>RM - INTEGRAÇÃO DO SISTEMA DE ANALISADORES DE PROCESSO</v>
          </cell>
          <cell r="L794" t="str">
            <v>A4</v>
          </cell>
          <cell r="N794">
            <v>25</v>
          </cell>
        </row>
        <row r="795">
          <cell r="B795" t="str">
            <v>1.4.1.1.2.2.3.2</v>
          </cell>
          <cell r="C795" t="str">
            <v>LISTA DE DOCUMENTOS DA U-2316 - UHDS</v>
          </cell>
          <cell r="D795" t="str">
            <v>INSTRUMENTAÇÃO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  <cell r="K795" t="str">
            <v>RM - SHELTERS PARA ANALISADORES DE PROCESSO</v>
          </cell>
          <cell r="L795" t="str">
            <v>A4</v>
          </cell>
          <cell r="N795">
            <v>25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D796" t="str">
            <v>INSTRUMENTAÇÃO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D797" t="str">
            <v>INSTRUMENTAÇÃO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  <cell r="K797" t="str">
            <v>PT - TERMOPARES E POÇOS</v>
          </cell>
          <cell r="L797" t="str">
            <v>A4</v>
          </cell>
          <cell r="N797">
            <v>140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D798" t="str">
            <v>INSTRUMENTAÇÃO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  <cell r="K798" t="str">
            <v>PT - TERMORESISTÊNCIAS E POÇOS</v>
          </cell>
          <cell r="L798" t="str">
            <v>A4</v>
          </cell>
          <cell r="N798">
            <v>70</v>
          </cell>
        </row>
        <row r="799">
          <cell r="B799" t="str">
            <v>1.4.1.1.2.2.3.6</v>
          </cell>
          <cell r="C799" t="str">
            <v>CURVA DE EXECUÇÃO FÍSICA-FINANCEIRA</v>
          </cell>
          <cell r="D799" t="str">
            <v>INSTRUMENTAÇÃO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  <cell r="K799" t="str">
            <v>PT - TERMÔMETROS COM POÇOS</v>
          </cell>
          <cell r="L799" t="str">
            <v>A4</v>
          </cell>
          <cell r="N799">
            <v>25</v>
          </cell>
        </row>
        <row r="800">
          <cell r="B800" t="str">
            <v>1.4.1.1.2.2.3.7</v>
          </cell>
          <cell r="C800" t="str">
            <v>PROCEDIMENTO DE MEDIÇÃO DE SERVIÇOS</v>
          </cell>
          <cell r="D800" t="str">
            <v>INSTRUMENTAÇÃO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  <cell r="K800" t="str">
            <v>PT - POÇOS DE PROTEÇÃO</v>
          </cell>
          <cell r="L800" t="str">
            <v>A4</v>
          </cell>
          <cell r="N800">
            <v>60</v>
          </cell>
        </row>
        <row r="801">
          <cell r="B801" t="str">
            <v>1.4.1.1.2.2.4</v>
          </cell>
          <cell r="C801" t="str">
            <v>PROCEDIMENTOS DE QSMS</v>
          </cell>
          <cell r="D801" t="str">
            <v>INSTRUMENTAÇÃO</v>
          </cell>
          <cell r="E801" t="str">
            <v>1.1.2.1.5.9</v>
          </cell>
          <cell r="F801" t="str">
            <v>1.1.2.1.5.9.1</v>
          </cell>
          <cell r="H801">
            <v>0</v>
          </cell>
          <cell r="I801">
            <v>0</v>
          </cell>
          <cell r="K801" t="str">
            <v>PT - TRANSMISSORES DE TEMPERATURA</v>
          </cell>
          <cell r="L801" t="str">
            <v>A4</v>
          </cell>
          <cell r="N801">
            <v>140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D802" t="str">
            <v>INSTRUMENTAÇÃO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  <cell r="K802" t="str">
            <v>PT - MANÔMETROS</v>
          </cell>
          <cell r="L802" t="str">
            <v>A4</v>
          </cell>
          <cell r="N802">
            <v>120</v>
          </cell>
        </row>
        <row r="803">
          <cell r="B803" t="str">
            <v>1.4.1.1.2.2.4.2</v>
          </cell>
          <cell r="C803" t="str">
            <v>PLANO DA QUALIDADE</v>
          </cell>
          <cell r="D803" t="str">
            <v>INSTRUMENTAÇÃO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  <cell r="K803" t="str">
            <v xml:space="preserve">PT- TRANSMISSORES DE PRESSÃO </v>
          </cell>
          <cell r="L803" t="str">
            <v>A4</v>
          </cell>
          <cell r="N803">
            <v>120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D804" t="str">
            <v>INSTRUMENTAÇÃO</v>
          </cell>
          <cell r="E804" t="str">
            <v>1.1.2.1.5.9</v>
          </cell>
          <cell r="F804" t="str">
            <v>1.1.2.1.5.9.1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D805" t="str">
            <v>INSTRUMENTAÇÃO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  <cell r="K805" t="str">
            <v xml:space="preserve">PT - PLACAS DE ORIFÍCIO E ORIFÍCIOS DE RESTRIÇÃO </v>
          </cell>
          <cell r="L805" t="str">
            <v>A4</v>
          </cell>
          <cell r="N805">
            <v>60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D806" t="str">
            <v>INSTRUMENTAÇÃO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  <cell r="K806" t="str">
            <v>PT - MEDIDORES DE VAZÃO MÁSSICA TIPO CORIOLIS</v>
          </cell>
          <cell r="L806" t="str">
            <v>A4</v>
          </cell>
          <cell r="N806">
            <v>120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D807" t="str">
            <v>INSTRUMENTAÇÃO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20</v>
          </cell>
          <cell r="O807">
            <v>0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D808" t="str">
            <v>INSTRUMENTAÇÃO</v>
          </cell>
          <cell r="E808" t="str">
            <v>1.1.2.1.5.9</v>
          </cell>
          <cell r="F808" t="str">
            <v>1.1.2.1.5.9.1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8</v>
          </cell>
          <cell r="N808">
            <v>0</v>
          </cell>
          <cell r="O808">
            <v>0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D809" t="str">
            <v>INSTRUMENTAÇÃO</v>
          </cell>
          <cell r="E809" t="str">
            <v>1.1.2.1.5.9</v>
          </cell>
          <cell r="F809" t="str">
            <v>1.1.2.1.5.9.1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100</v>
          </cell>
          <cell r="O809">
            <v>0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D810" t="str">
            <v>INSTRUMENTAÇÃO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K810" t="str">
            <v>PT -TRANSMISSORES DE VAZÃO TIPO HIDRÔMETRO</v>
          </cell>
          <cell r="L810" t="str">
            <v>A4</v>
          </cell>
          <cell r="N810">
            <v>30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D811" t="str">
            <v>INSTRUMENTAÇÃO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K811" t="str">
            <v>PT- TRANSMISSORES DE NÍVEL TIPO ULTRASÔNICO</v>
          </cell>
          <cell r="L811" t="str">
            <v>A4</v>
          </cell>
          <cell r="N811">
            <v>40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D812" t="str">
            <v>INSTRUMENTAÇÃO</v>
          </cell>
          <cell r="E812" t="str">
            <v>1.1.2.1.5.9</v>
          </cell>
          <cell r="F812" t="str">
            <v>1.1.2.1.5.9.1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82</v>
          </cell>
          <cell r="N812">
            <v>0</v>
          </cell>
          <cell r="O812">
            <v>0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D813" t="str">
            <v>INSTRUMENTAÇÃO</v>
          </cell>
          <cell r="E813" t="str">
            <v>1.1.2.1.5.9</v>
          </cell>
          <cell r="F813" t="str">
            <v>1.1.2.1.5.9.1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15</v>
          </cell>
          <cell r="O813">
            <v>0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D814" t="str">
            <v>INSTRUMENTAÇÃO</v>
          </cell>
          <cell r="E814" t="str">
            <v>1.1.2.1.5.9</v>
          </cell>
          <cell r="F814" t="str">
            <v>1.1.2.1.5.9.1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D815" t="str">
            <v>INSTRUMENTAÇÃO</v>
          </cell>
          <cell r="E815" t="str">
            <v>1.1.2.1.5.9</v>
          </cell>
          <cell r="F815" t="str">
            <v>1.1.2.1.5.9.1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D816" t="str">
            <v>INSTRUMENTAÇÃO</v>
          </cell>
          <cell r="E816" t="str">
            <v>1.1.2.1.5.9</v>
          </cell>
          <cell r="F816" t="str">
            <v>1.1.2.1.5.9.1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D817" t="str">
            <v>INSTRUMENTAÇÃO</v>
          </cell>
          <cell r="E817" t="str">
            <v>1.1.2.1.5.9</v>
          </cell>
          <cell r="F817" t="str">
            <v>1.1.2.1.5.9.1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78</v>
          </cell>
          <cell r="O817">
            <v>0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D818" t="str">
            <v>INSTRUMENTAÇÃO</v>
          </cell>
          <cell r="E818" t="str">
            <v>1.1.2.1.5.9</v>
          </cell>
          <cell r="F818" t="str">
            <v>1.1.2.1.5.9.1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D819" t="str">
            <v>INSTRUMENTAÇÃO</v>
          </cell>
          <cell r="E819" t="str">
            <v>1.1.2.1.5.9</v>
          </cell>
          <cell r="F819" t="str">
            <v>1.1.2.1.5.9.1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D820" t="str">
            <v>INSTRUMENTAÇÃO</v>
          </cell>
          <cell r="E820" t="str">
            <v>1.1.2.1.5.9</v>
          </cell>
          <cell r="F820" t="str">
            <v>1.1.2.1.5.9.1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D821" t="str">
            <v>INSTRUMENTAÇÃO</v>
          </cell>
          <cell r="E821" t="str">
            <v>1.1.2.1.5.9</v>
          </cell>
          <cell r="F821" t="str">
            <v>1.1.2.1.5.9.1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D822" t="str">
            <v>INSTRUMENTAÇÃO</v>
          </cell>
          <cell r="E822" t="str">
            <v>1.1.2.1.5.9</v>
          </cell>
          <cell r="F822" t="str">
            <v>1.1.2.1.5.9.1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D823" t="str">
            <v>INSTRUMENTAÇÃO</v>
          </cell>
          <cell r="E823" t="str">
            <v>1.1.2.1.5.9</v>
          </cell>
          <cell r="F823" t="str">
            <v>1.1.2.1.5.9.1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2</v>
          </cell>
          <cell r="O823">
            <v>0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D824" t="str">
            <v>INSTRUMENTAÇÃO</v>
          </cell>
          <cell r="E824" t="str">
            <v>1.1.2.1.5.9</v>
          </cell>
          <cell r="F824" t="str">
            <v>1.1.2.1.5.9.1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5</v>
          </cell>
          <cell r="O824">
            <v>0</v>
          </cell>
        </row>
        <row r="825">
          <cell r="C825" t="str">
            <v xml:space="preserve">SUB-TOTAL - UNIDADE 2317 SOLVENTE </v>
          </cell>
          <cell r="D825" t="str">
            <v>INSTRUMENTAÇÃO</v>
          </cell>
          <cell r="E825" t="str">
            <v>1.1.2.1.5.9</v>
          </cell>
          <cell r="F825" t="str">
            <v>1.1.2.1.5.9.1</v>
          </cell>
          <cell r="H825" t="str">
            <v>PT-5230.00-2316-852-QGI-003</v>
          </cell>
          <cell r="I825" t="str">
            <v>PT-2316-I.38-029</v>
          </cell>
          <cell r="K825" t="str">
            <v>PT - ANALISADORES DE  O2</v>
          </cell>
          <cell r="L825" t="str">
            <v>A4</v>
          </cell>
          <cell r="N825">
            <v>40</v>
          </cell>
        </row>
        <row r="826">
          <cell r="C826">
            <v>2316</v>
          </cell>
          <cell r="D826" t="str">
            <v>INSTRUMENTAÇÃO</v>
          </cell>
          <cell r="E826" t="str">
            <v>1.1.2.1.5.9</v>
          </cell>
          <cell r="F826" t="str">
            <v>1.1.2.1.5.9.1</v>
          </cell>
          <cell r="H826" t="str">
            <v>PT-5230.00-2316-852-QGI-004</v>
          </cell>
          <cell r="I826" t="str">
            <v>PT-2316-I.38-030</v>
          </cell>
          <cell r="K826" t="str">
            <v>PT - ANALISADORES DE PH</v>
          </cell>
          <cell r="L826" t="str">
            <v>A4</v>
          </cell>
          <cell r="N826">
            <v>35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D827" t="str">
            <v>INSTRUMENTAÇÃO</v>
          </cell>
          <cell r="E827" t="str">
            <v>1.1.2.1.5.9</v>
          </cell>
          <cell r="F827" t="str">
            <v>1.1.2.1.5.9.1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15</v>
          </cell>
          <cell r="M827">
            <v>0</v>
          </cell>
          <cell r="N827">
            <v>0</v>
          </cell>
          <cell r="O827">
            <v>0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D828" t="str">
            <v>INSTRUMENTAÇÃO</v>
          </cell>
          <cell r="E828" t="str">
            <v>1.1.2.1.5.9</v>
          </cell>
          <cell r="F828" t="str">
            <v>1.1.2.1.5.9.1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10</v>
          </cell>
          <cell r="N828">
            <v>0</v>
          </cell>
          <cell r="O828">
            <v>0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D829" t="str">
            <v>INSTRUMENTAÇÃO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5</v>
          </cell>
          <cell r="O829">
            <v>0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D830" t="str">
            <v>INSTRUMENTAÇÃO</v>
          </cell>
          <cell r="E830" t="str">
            <v>1.1.2.1.5.9</v>
          </cell>
          <cell r="F830" t="str">
            <v>1.1.2.1.5.9.1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75</v>
          </cell>
          <cell r="O830">
            <v>0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D831" t="str">
            <v>INSTRUMENTAÇÃO</v>
          </cell>
          <cell r="E831" t="str">
            <v>1.1.2.1.5.9</v>
          </cell>
          <cell r="F831" t="str">
            <v>1.1.2.1.5.9.1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D832" t="str">
            <v>INSTRUMENTAÇÃO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  <cell r="K832" t="str">
            <v>PT- PAINÉIS DE REARRANJO</v>
          </cell>
          <cell r="L832" t="str">
            <v>A4</v>
          </cell>
          <cell r="N832">
            <v>120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D833" t="str">
            <v>INSTRUMENTAÇÃO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  <cell r="K833" t="str">
            <v>PT - CASA DE ANALISADORES DE PROCESSO</v>
          </cell>
          <cell r="L833" t="str">
            <v>A4</v>
          </cell>
          <cell r="N833">
            <v>65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D834" t="str">
            <v>INSTRUMENTAÇÃO</v>
          </cell>
          <cell r="E834" t="str">
            <v>1.1.2.1.5.9</v>
          </cell>
          <cell r="F834" t="str">
            <v>1.1.2.1.5.9.1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D835" t="str">
            <v>INSTRUMENTAÇÃO</v>
          </cell>
          <cell r="E835" t="str">
            <v>1.1.2.1.5.9</v>
          </cell>
          <cell r="F835" t="str">
            <v>1.1.2.1.5.9.1</v>
          </cell>
          <cell r="H835">
            <v>0</v>
          </cell>
          <cell r="I835">
            <v>0</v>
          </cell>
          <cell r="K835" t="str">
            <v>PT - SHELTERS PARA ANALISADORES DE PROCESSO</v>
          </cell>
          <cell r="L835" t="str">
            <v>A4</v>
          </cell>
          <cell r="N835">
            <v>65</v>
          </cell>
        </row>
        <row r="836">
          <cell r="B836" t="str">
            <v>1.4.2.1.2.2.1.1</v>
          </cell>
          <cell r="C836" t="str">
            <v>ORGANOGRAMAS</v>
          </cell>
          <cell r="D836" t="str">
            <v>INSTRUMENTAÇÃO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D837" t="str">
            <v>INSTRUMENTAÇÃO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  <cell r="K837" t="str">
            <v>RM - TUBOS E CONEXÕES DE AÇO CARBONO</v>
          </cell>
          <cell r="L837" t="str">
            <v>A4</v>
          </cell>
          <cell r="O837">
            <v>10</v>
          </cell>
        </row>
        <row r="838">
          <cell r="B838" t="str">
            <v>1.4.2.1.2.2.2</v>
          </cell>
          <cell r="C838" t="str">
            <v>RECURSOS</v>
          </cell>
          <cell r="D838" t="str">
            <v>INSTRUMENTAÇÃO</v>
          </cell>
          <cell r="E838" t="str">
            <v>1.1.2.1.5.9</v>
          </cell>
          <cell r="F838" t="str">
            <v>1.1.2.1.5.9.1</v>
          </cell>
          <cell r="H838">
            <v>0</v>
          </cell>
          <cell r="I838">
            <v>0</v>
          </cell>
          <cell r="K838" t="str">
            <v>RM - TUBING E CONEXÕES DE AÇO INOX</v>
          </cell>
          <cell r="L838" t="str">
            <v>A4</v>
          </cell>
          <cell r="O838">
            <v>10</v>
          </cell>
        </row>
        <row r="839">
          <cell r="B839" t="str">
            <v>1.4.2.1.2.2.2.1</v>
          </cell>
          <cell r="C839" t="str">
            <v>HISTOGRAMA DE MÃO DE OBRA</v>
          </cell>
          <cell r="D839" t="str">
            <v>INSTRUMENTAÇÃO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  <cell r="K839" t="str">
            <v xml:space="preserve">RM - VÁLVULAS </v>
          </cell>
          <cell r="L839" t="str">
            <v>A4</v>
          </cell>
          <cell r="O839">
            <v>10</v>
          </cell>
        </row>
        <row r="840">
          <cell r="B840" t="str">
            <v>1.4.2.1.2.2.3</v>
          </cell>
          <cell r="C840" t="str">
            <v>PROCEDIMENTO DE PLANEJAMENTO DE PROJETO</v>
          </cell>
          <cell r="D840" t="str">
            <v>INSTRUMENTAÇÃO</v>
          </cell>
          <cell r="E840" t="str">
            <v>1.1.2.1.5.9</v>
          </cell>
          <cell r="F840" t="str">
            <v>1.1.2.1.5.9.1</v>
          </cell>
          <cell r="H840">
            <v>0</v>
          </cell>
          <cell r="I840">
            <v>0</v>
          </cell>
          <cell r="K840" t="str">
            <v>RM - JUNTAS E PARAFUSOS</v>
          </cell>
          <cell r="L840" t="str">
            <v>A4</v>
          </cell>
          <cell r="O840">
            <v>10</v>
          </cell>
        </row>
        <row r="841">
          <cell r="B841" t="str">
            <v>1.4.2.1.2.2.3.1</v>
          </cell>
          <cell r="C841" t="str">
            <v>EAP DETALHADA</v>
          </cell>
          <cell r="D841" t="str">
            <v>INSTRUMENTAÇÃO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  <cell r="K841" t="str">
            <v>RM - CAIXAS DE JUNÇÃO</v>
          </cell>
          <cell r="L841" t="str">
            <v>A4</v>
          </cell>
          <cell r="O841">
            <v>10</v>
          </cell>
        </row>
        <row r="842">
          <cell r="B842" t="str">
            <v>1.4.2.1.2.2.3.2</v>
          </cell>
          <cell r="C842" t="str">
            <v>LISTA DE DOCUMENTOS DA U-2316 - UHDS</v>
          </cell>
          <cell r="D842" t="str">
            <v>INSTRUMENTAÇÃO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  <cell r="K842" t="str">
            <v>RM - CAIXAS DE JUNÇÃO PARA REDE FOUNDATION FIELDBUS</v>
          </cell>
          <cell r="L842" t="str">
            <v>A4</v>
          </cell>
          <cell r="O842">
            <v>10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D843" t="str">
            <v>INSTRUMENTAÇÃO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  <cell r="K843" t="str">
            <v>RM - MATERIAIS PARA FOUNDATION FIELDBUS</v>
          </cell>
          <cell r="L843" t="str">
            <v>A4</v>
          </cell>
          <cell r="O843">
            <v>10</v>
          </cell>
        </row>
        <row r="844">
          <cell r="B844" t="str">
            <v>1.4.2.1.2.2.3.4</v>
          </cell>
          <cell r="C844" t="str">
            <v>CURVA DE EXECUÇÃO FÍSICA</v>
          </cell>
          <cell r="D844" t="str">
            <v>INSTRUMENTAÇÃO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  <cell r="K844" t="str">
            <v>RM - CABOS E MULTICABOS</v>
          </cell>
          <cell r="L844" t="str">
            <v>A4</v>
          </cell>
          <cell r="O844">
            <v>10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D845" t="str">
            <v>INSTRUMENTAÇÃO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  <cell r="K845" t="str">
            <v>RM - CABOS PARA FOUNDATION FIELDBUS</v>
          </cell>
          <cell r="L845" t="str">
            <v>A4</v>
          </cell>
          <cell r="O845">
            <v>10</v>
          </cell>
        </row>
        <row r="846">
          <cell r="B846" t="str">
            <v>1.4.2.1.2.2.3.6</v>
          </cell>
          <cell r="C846" t="str">
            <v>CURVA DE EXECUÇÃO FÍSICA-FINANCEIRA</v>
          </cell>
          <cell r="D846" t="str">
            <v>INSTRUMENTAÇÃO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  <cell r="K846" t="str">
            <v>RM - LEITOS, ELETROCALHAS E ACESSÓRIOS</v>
          </cell>
          <cell r="L846" t="str">
            <v>A4</v>
          </cell>
          <cell r="O846">
            <v>10</v>
          </cell>
        </row>
        <row r="847">
          <cell r="B847" t="str">
            <v>1.4.2.1.2.2.3.7</v>
          </cell>
          <cell r="C847" t="str">
            <v>PROCEDIMENTO DE MEDIÇÃO DE SERVIÇOS</v>
          </cell>
          <cell r="D847" t="str">
            <v>INSTRUMENTAÇÃO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  <cell r="K847" t="str">
            <v>RM - ELETRODUTOS E ACESSÓRIOS</v>
          </cell>
          <cell r="L847" t="str">
            <v>A4</v>
          </cell>
          <cell r="O847">
            <v>10</v>
          </cell>
        </row>
        <row r="848">
          <cell r="B848" t="str">
            <v>1.4.2.1.2.2.4</v>
          </cell>
          <cell r="C848" t="str">
            <v>PROCEDIMENTOS DE QSMS</v>
          </cell>
          <cell r="D848" t="str">
            <v>INSTRUMENTAÇÃO</v>
          </cell>
          <cell r="E848" t="str">
            <v>1.1.2.1.5.9</v>
          </cell>
          <cell r="F848" t="str">
            <v>1.1.2.1.5.9.1</v>
          </cell>
          <cell r="H848">
            <v>0</v>
          </cell>
          <cell r="I848">
            <v>0</v>
          </cell>
          <cell r="K848" t="str">
            <v xml:space="preserve">RM - MATERIAL DE SUPORTES E FIXAÇÃO </v>
          </cell>
          <cell r="L848" t="str">
            <v>A4</v>
          </cell>
          <cell r="O848">
            <v>10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D849" t="str">
            <v>INSTRUMENTAÇÃO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  <cell r="K849" t="str">
            <v>RM - MISCELÂNEA</v>
          </cell>
          <cell r="L849" t="str">
            <v>A4</v>
          </cell>
          <cell r="O849">
            <v>10</v>
          </cell>
        </row>
        <row r="850">
          <cell r="B850" t="str">
            <v>1.4.2.1.2.2.4.2</v>
          </cell>
          <cell r="C850" t="str">
            <v>PLANO DA QUALIDADE</v>
          </cell>
          <cell r="D850" t="str">
            <v>INSTRUMENTAÇÃO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D851" t="str">
            <v>INSTRUMENTAÇÃO</v>
          </cell>
          <cell r="E851" t="str">
            <v>1.1.2.1.5.9</v>
          </cell>
          <cell r="F851" t="str">
            <v>1.1.2.1.5.9.1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D852" t="str">
            <v>INSTRUMENTAÇÃO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  <cell r="K852" t="str">
            <v>DOCUMENTO FORNECEDOR  - TERMORESISTÊNCIAS E POÇOS</v>
          </cell>
          <cell r="N852">
            <v>45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D853" t="str">
            <v>INSTRUMENTAÇÃO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  <cell r="K853" t="str">
            <v>DOCUMENTO FORNECEDOR  - TERMÔMETROS COM POÇOS</v>
          </cell>
          <cell r="N853">
            <v>15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D854" t="str">
            <v>INSTRUMENTAÇÃO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20</v>
          </cell>
          <cell r="O854">
            <v>0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D855" t="str">
            <v>INSTRUMENTAÇÃO</v>
          </cell>
          <cell r="E855" t="str">
            <v>1.1.2.1.5.9</v>
          </cell>
          <cell r="F855" t="str">
            <v>1.1.2.1.5.9.1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8</v>
          </cell>
          <cell r="N855">
            <v>0</v>
          </cell>
          <cell r="O855">
            <v>0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D856" t="str">
            <v>INSTRUMENTAÇÃO</v>
          </cell>
          <cell r="E856" t="str">
            <v>1.1.2.1.5.9</v>
          </cell>
          <cell r="F856" t="str">
            <v>1.1.2.1.5.9.1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100</v>
          </cell>
          <cell r="O856">
            <v>0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D857" t="str">
            <v>INSTRUMENTAÇÃO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K857" t="str">
            <v xml:space="preserve">DOCUMENTO FORNECEDOR - TRANSMISSORES DE PRESSÃO </v>
          </cell>
          <cell r="N857">
            <v>75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D858" t="str">
            <v>INSTRUMENTAÇÃO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K858" t="str">
            <v>DOCUMENTO FORNECEDOR  - TRANSMISSORES DE PRESSÃO DIFERENCIAL</v>
          </cell>
          <cell r="N858">
            <v>30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D859" t="str">
            <v>INSTRUMENTAÇÃO</v>
          </cell>
          <cell r="E859" t="str">
            <v>1.1.2.1.5.9</v>
          </cell>
          <cell r="F859" t="str">
            <v>1.1.2.1.5.9.1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82</v>
          </cell>
          <cell r="N859">
            <v>0</v>
          </cell>
          <cell r="O859">
            <v>0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D860" t="str">
            <v>INSTRUMENTAÇÃO</v>
          </cell>
          <cell r="E860" t="str">
            <v>1.1.2.1.5.9</v>
          </cell>
          <cell r="F860" t="str">
            <v>1.1.2.1.5.9.1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15</v>
          </cell>
          <cell r="O860">
            <v>0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D861" t="str">
            <v>INSTRUMENTAÇÃO</v>
          </cell>
          <cell r="E861" t="str">
            <v>1.1.2.1.5.9</v>
          </cell>
          <cell r="F861" t="str">
            <v>1.1.2.1.5.9.1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D862" t="str">
            <v>INSTRUMENTAÇÃO</v>
          </cell>
          <cell r="E862" t="str">
            <v>1.1.2.1.5.9</v>
          </cell>
          <cell r="F862" t="str">
            <v>1.1.2.1.5.9.1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D863" t="str">
            <v>INSTRUMENTAÇÃO</v>
          </cell>
          <cell r="E863" t="str">
            <v>1.1.2.1.5.9</v>
          </cell>
          <cell r="F863" t="str">
            <v>1.1.2.1.5.9.1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D864" t="str">
            <v>INSTRUMENTAÇÃO</v>
          </cell>
          <cell r="E864" t="str">
            <v>1.1.2.1.5.9</v>
          </cell>
          <cell r="F864" t="str">
            <v>1.1.2.1.5.9.1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78</v>
          </cell>
          <cell r="O864">
            <v>0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D865" t="str">
            <v>INSTRUMENTAÇÃO</v>
          </cell>
          <cell r="E865" t="str">
            <v>1.1.2.1.5.9</v>
          </cell>
          <cell r="F865" t="str">
            <v>1.1.2.1.5.9.1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D866" t="str">
            <v>INSTRUMENTAÇÃO</v>
          </cell>
          <cell r="E866" t="str">
            <v>1.1.2.1.5.9</v>
          </cell>
          <cell r="F866" t="str">
            <v>1.1.2.1.5.9.1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D867" t="str">
            <v>INSTRUMENTAÇÃO</v>
          </cell>
          <cell r="E867" t="str">
            <v>1.1.2.1.5.9</v>
          </cell>
          <cell r="F867" t="str">
            <v>1.1.2.1.5.9.1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D868" t="str">
            <v>INSTRUMENTAÇÃO</v>
          </cell>
          <cell r="E868" t="str">
            <v>1.1.2.1.5.9</v>
          </cell>
          <cell r="F868" t="str">
            <v>1.1.2.1.5.9.1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D869" t="str">
            <v>INSTRUMENTAÇÃO</v>
          </cell>
          <cell r="E869" t="str">
            <v>1.1.2.1.5.9</v>
          </cell>
          <cell r="F869" t="str">
            <v>1.1.2.1.5.9.1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D870" t="str">
            <v>INSTRUMENTAÇÃO</v>
          </cell>
          <cell r="E870" t="str">
            <v>1.1.2.1.5.9</v>
          </cell>
          <cell r="F870" t="str">
            <v>1.1.2.1.5.9.1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2</v>
          </cell>
          <cell r="O870">
            <v>0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D871" t="str">
            <v>INSTRUMENTAÇÃO</v>
          </cell>
          <cell r="E871" t="str">
            <v>1.1.2.1.5.9</v>
          </cell>
          <cell r="F871" t="str">
            <v>1.1.2.1.5.9.1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5</v>
          </cell>
          <cell r="O871">
            <v>0</v>
          </cell>
        </row>
        <row r="872">
          <cell r="C872" t="str">
            <v xml:space="preserve">SUB-TOTAL - OSBL INTERLIGAÇÕES ENTRE AS UNIDADES </v>
          </cell>
          <cell r="D872" t="str">
            <v>INSTRUMENTAÇÃO</v>
          </cell>
          <cell r="E872" t="str">
            <v>1.1.2.1.5.9</v>
          </cell>
          <cell r="F872" t="str">
            <v>1.1.2.1.5.9.1</v>
          </cell>
          <cell r="H872" t="str">
            <v>DF-5230.00-2316-832-QGI-001</v>
          </cell>
          <cell r="I872" t="str">
            <v>DF-2316-I.39-022</v>
          </cell>
          <cell r="K872" t="str">
            <v>DOCUMENTO FORNECEDOR  - VÁLVULAS AUTO-OPERADA</v>
          </cell>
          <cell r="N872">
            <v>25</v>
          </cell>
        </row>
        <row r="873">
          <cell r="C873">
            <v>2316</v>
          </cell>
          <cell r="D873" t="str">
            <v>INSTRUMENTAÇÃO</v>
          </cell>
          <cell r="E873" t="str">
            <v>1.1.2.1.5.9</v>
          </cell>
          <cell r="F873" t="str">
            <v>1.1.2.1.5.9.1</v>
          </cell>
          <cell r="H873" t="str">
            <v>DF-5230.00-2316-835-QGI-001</v>
          </cell>
          <cell r="I873" t="str">
            <v>DF-2316-I.39-023</v>
          </cell>
          <cell r="K873" t="str">
            <v>DOCUMENTO FORNECEDOR  - VÁLVULAS DE DILÚVIO</v>
          </cell>
          <cell r="N873">
            <v>50</v>
          </cell>
        </row>
        <row r="874">
          <cell r="C874" t="str">
            <v>TOTAL CARTEIRA DE SOLVENTE</v>
          </cell>
          <cell r="D874" t="str">
            <v>INSTRUMENTAÇÃO</v>
          </cell>
          <cell r="E874" t="str">
            <v>1.1.2.1.5.9</v>
          </cell>
          <cell r="F874" t="str">
            <v>1.1.2.1.5.9.1</v>
          </cell>
          <cell r="H874" t="str">
            <v>DF-5230.00-2316-841-QGI-001</v>
          </cell>
          <cell r="I874" t="str">
            <v>DF-2316-I.39-024</v>
          </cell>
          <cell r="K874" t="str">
            <v>DOCUMENTO FORNECEDOR  - VÁLVULAS DE  SEGURANÇA E ALÍVIO</v>
          </cell>
          <cell r="N874">
            <v>120</v>
          </cell>
        </row>
        <row r="875">
          <cell r="C875">
            <v>2316</v>
          </cell>
          <cell r="D875" t="str">
            <v>INSTRUMENTAÇÃO</v>
          </cell>
          <cell r="E875" t="str">
            <v>1.1.2.1.5.9</v>
          </cell>
          <cell r="F875" t="str">
            <v>1.1.2.1.5.9.1</v>
          </cell>
          <cell r="H875" t="str">
            <v>DF-5230.00-2316-843-QGI-001</v>
          </cell>
          <cell r="I875" t="str">
            <v>DF-2316-I.39-025</v>
          </cell>
          <cell r="K875" t="str">
            <v>DOCUMENTO FORNECEDOR  - VÁLVULAS DE ALÍVIO DE PRESSÃO E VÁCUO</v>
          </cell>
          <cell r="N875">
            <v>30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D876" t="str">
            <v>INSTRUMENTAÇÃO</v>
          </cell>
          <cell r="E876" t="str">
            <v>1.1.2.1.5.9</v>
          </cell>
          <cell r="F876" t="str">
            <v>1.1.2.1.5.9.1</v>
          </cell>
          <cell r="H876" t="str">
            <v>DF-5230.00-2316-851-QGI-001</v>
          </cell>
          <cell r="I876" t="str">
            <v>DF-2316-I.39-026</v>
          </cell>
          <cell r="J876">
            <v>0</v>
          </cell>
          <cell r="K876">
            <v>3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D877" t="str">
            <v>INSTRUMENTAÇÃO</v>
          </cell>
          <cell r="E877" t="str">
            <v>1.1.2.1.5.9</v>
          </cell>
          <cell r="F877" t="str">
            <v>1.1.2.1.5.9.1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100</v>
          </cell>
          <cell r="M877">
            <v>0</v>
          </cell>
          <cell r="N877">
            <v>0</v>
          </cell>
          <cell r="O877">
            <v>0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D878" t="str">
            <v>INSTRUMENTAÇÃO</v>
          </cell>
          <cell r="E878" t="str">
            <v>1.1.2.1.5.9</v>
          </cell>
          <cell r="F878" t="str">
            <v>1.1.2.1.5.9.1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10</v>
          </cell>
          <cell r="N878">
            <v>0</v>
          </cell>
          <cell r="O878">
            <v>0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D879" t="str">
            <v>INSTRUMENTAÇÃO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5</v>
          </cell>
          <cell r="O879">
            <v>0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D880" t="str">
            <v>INSTRUMENTAÇÃO</v>
          </cell>
          <cell r="E880" t="str">
            <v>1.1.2.1.5.9</v>
          </cell>
          <cell r="F880" t="str">
            <v>1.1.2.1.5.9.1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75</v>
          </cell>
          <cell r="O880">
            <v>0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D881" t="str">
            <v>INSTRUMENTAÇÃO</v>
          </cell>
          <cell r="E881" t="str">
            <v>1.1.2.1.5.9</v>
          </cell>
          <cell r="F881" t="str">
            <v>1.1.2.1.5.9.1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D882" t="str">
            <v>INSTRUMENTAÇÃO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  <cell r="K882" t="str">
            <v>DOCUMENTO FORNECEDOR  - DETECTORES DE GÁS</v>
          </cell>
          <cell r="N882">
            <v>60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D883" t="str">
            <v>INSTRUMENTAÇÃO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  <cell r="K883" t="str">
            <v>DOCUMENTO FORNECEDOR  - ACIONADORES MANUAIS (BOTOEIRAS)</v>
          </cell>
          <cell r="N883">
            <v>25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D884" t="str">
            <v>INSTRUMENTAÇÃO</v>
          </cell>
          <cell r="E884" t="str">
            <v>1.1.2.1.5.9</v>
          </cell>
          <cell r="F884" t="str">
            <v>1.1.2.1.5.9.1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D885" t="str">
            <v>INSTRUMENTAÇÃO</v>
          </cell>
          <cell r="E885" t="str">
            <v>1.1.2.1.5.9</v>
          </cell>
          <cell r="F885" t="str">
            <v>1.1.2.1.5.9.1</v>
          </cell>
          <cell r="H885">
            <v>0</v>
          </cell>
          <cell r="I885">
            <v>0</v>
          </cell>
          <cell r="K885" t="str">
            <v>DOCUMENTO FORNECEDOR  - AMOSTRADORES</v>
          </cell>
          <cell r="N885">
            <v>60</v>
          </cell>
        </row>
        <row r="886">
          <cell r="B886" t="str">
            <v>1.5.1.1.2.2.1.1</v>
          </cell>
          <cell r="C886" t="str">
            <v>ORGANOGRAMAS</v>
          </cell>
          <cell r="D886" t="str">
            <v>INSTRUMENTAÇÃO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  <cell r="K886" t="str">
            <v>DOCUMENTO FORNECEDOR - PAINÉIS DE REARRANJO</v>
          </cell>
          <cell r="N886">
            <v>120</v>
          </cell>
        </row>
        <row r="887">
          <cell r="B887" t="str">
            <v>1.5.1.1.2.2.1.2</v>
          </cell>
          <cell r="C887" t="str">
            <v>CURRÍCULOS</v>
          </cell>
          <cell r="D887" t="str">
            <v>INSTRUMENTAÇÃO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  <cell r="K887" t="str">
            <v>DOCUMENTO FORNECEDOR  - CASA DE ANALISADORES DE PROCESSO</v>
          </cell>
          <cell r="N887">
            <v>65</v>
          </cell>
        </row>
        <row r="888">
          <cell r="B888" t="str">
            <v>1.5.1.1.2.2.2</v>
          </cell>
          <cell r="C888" t="str">
            <v>RECURSOS</v>
          </cell>
          <cell r="D888" t="str">
            <v>INSTRUMENTAÇÃO</v>
          </cell>
          <cell r="E888" t="str">
            <v>1.1.2.1.5.9</v>
          </cell>
          <cell r="F888" t="str">
            <v>RECURSOS</v>
          </cell>
          <cell r="H888">
            <v>0</v>
          </cell>
          <cell r="I888">
            <v>0</v>
          </cell>
          <cell r="K888" t="str">
            <v>DOCUMENTO FORNECEDOR  - INTEGRAÇÃO DO SISTEMA DE ANALISADORES DE PROCESSO</v>
          </cell>
          <cell r="N888">
            <v>75</v>
          </cell>
        </row>
        <row r="889">
          <cell r="B889" t="str">
            <v>1.5.1.1.2.2.2.1</v>
          </cell>
          <cell r="C889" t="str">
            <v>HISTOGRAMA DE MÃO DE OBRA</v>
          </cell>
          <cell r="D889" t="str">
            <v>INSTRUMENTAÇÃO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  <cell r="K889" t="str">
            <v>DOCUMENTO FORNECEDOR  - SHELTERS PARA ANALISADORES DE PROCESSO</v>
          </cell>
          <cell r="N889">
            <v>65</v>
          </cell>
        </row>
        <row r="890">
          <cell r="B890" t="str">
            <v>1.5.1.1.2.2.3</v>
          </cell>
          <cell r="C890" t="str">
            <v>PROCEDIMENTO DE PLANEJAMENTO DE PROJETO</v>
          </cell>
          <cell r="D890" t="str">
            <v>INSTRUMENTAÇÃO</v>
          </cell>
          <cell r="E890" t="str">
            <v>1.1.2.1.5</v>
          </cell>
          <cell r="F890" t="str">
            <v>1.1.2.1.5.10</v>
          </cell>
          <cell r="G890" t="str">
            <v>1.1.2.1.5.10</v>
          </cell>
          <cell r="H890">
            <v>0</v>
          </cell>
          <cell r="I890">
            <v>0</v>
          </cell>
          <cell r="K890" t="str">
            <v>ESPECIFICAÇÕES DOS SISTEMAS DE DETECÇÃO DE GASES E DE INCÊNDIO, ANALISADORES DE PROCESSO COM SHELTERS, SDCD, CFTV, PES, REDE FOUNDATION FIELDBUS E DEMAIS SISTEMAS</v>
          </cell>
        </row>
        <row r="891">
          <cell r="B891" t="str">
            <v>1.5.1.1.2.2.3.1</v>
          </cell>
          <cell r="C891" t="str">
            <v>EAP DETALHADA</v>
          </cell>
          <cell r="D891" t="str">
            <v>INSTRUMENTAÇÃO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  <cell r="K891" t="str">
            <v>ET - CASA DE ANALISADORES DE PROCESSO</v>
          </cell>
          <cell r="N891">
            <v>75</v>
          </cell>
        </row>
        <row r="892">
          <cell r="B892" t="str">
            <v>1.5.1.1.2.2.3.2</v>
          </cell>
          <cell r="C892" t="str">
            <v>LISTA DE DOCUMENTOS DA U-2316 - UHDS</v>
          </cell>
          <cell r="D892" t="str">
            <v>INSTRUMENTAÇÃO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  <cell r="K892" t="str">
            <v>ET - INTEGRAÇÃO DO SISTEMA DE ANALISADORES DE PROCESSO</v>
          </cell>
          <cell r="N892">
            <v>75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D893" t="str">
            <v>INSTRUMENTAÇÃO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  <cell r="K893" t="str">
            <v>ET - SHELTERS PARA ANALISADORES DE PROCESSO</v>
          </cell>
          <cell r="N893">
            <v>65</v>
          </cell>
        </row>
        <row r="894">
          <cell r="B894" t="str">
            <v>1.5.1.1.2.2.3.4</v>
          </cell>
          <cell r="C894" t="str">
            <v>CURVA DE EXECUÇÃO FÍSICA</v>
          </cell>
          <cell r="D894" t="str">
            <v>INSTRUMENTAÇÃO</v>
          </cell>
          <cell r="E894">
            <v>0.17999999999999997</v>
          </cell>
          <cell r="F894">
            <v>1</v>
          </cell>
          <cell r="G894" t="str">
            <v>1.1.2.1.5.11</v>
          </cell>
          <cell r="H894">
            <v>0</v>
          </cell>
          <cell r="I894">
            <v>0</v>
          </cell>
          <cell r="K894" t="str">
            <v>MAPAS DE ENDEREÇAMENTO SERIAL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D895" t="str">
            <v>INSTRUMENTAÇÃO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D896" t="str">
            <v>INSTRUMENTAÇÃO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D897" t="str">
            <v>INSTRUMENTAÇÃO</v>
          </cell>
          <cell r="E897">
            <v>0.26999999999999991</v>
          </cell>
          <cell r="F897">
            <v>1</v>
          </cell>
          <cell r="G897" t="str">
            <v>1.1.2.1.5.12</v>
          </cell>
          <cell r="H897">
            <v>0</v>
          </cell>
          <cell r="I897">
            <v>0</v>
          </cell>
          <cell r="K897" t="str">
            <v>LISTAS DE I/O PARA SDCD E PES</v>
          </cell>
        </row>
        <row r="898">
          <cell r="B898" t="str">
            <v>1.5.1.1.2.2.4</v>
          </cell>
          <cell r="C898" t="str">
            <v>PROCEDIMENTOS DE QSMS</v>
          </cell>
          <cell r="D898" t="str">
            <v>INSTRUMENTAÇÃO</v>
          </cell>
          <cell r="E898" t="str">
            <v>1.1.2.1.5.12</v>
          </cell>
          <cell r="F898" t="str">
            <v>1.1.2.1.5.12.1</v>
          </cell>
          <cell r="H898">
            <v>0</v>
          </cell>
          <cell r="I898">
            <v>0</v>
          </cell>
          <cell r="K898" t="str">
            <v>LISTA DE ENTRADAS E SAÍDAS DO SDCD</v>
          </cell>
          <cell r="L898" t="str">
            <v>A4</v>
          </cell>
          <cell r="M898">
            <v>50</v>
          </cell>
          <cell r="N898">
            <v>170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D899" t="str">
            <v>INSTRUMENTAÇÃO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  <cell r="K899" t="str">
            <v>LISTA DE ENTRADAS E SAÍDAS DO PES</v>
          </cell>
          <cell r="L899" t="str">
            <v>A4</v>
          </cell>
          <cell r="M899">
            <v>50</v>
          </cell>
          <cell r="N899">
            <v>130</v>
          </cell>
        </row>
        <row r="900">
          <cell r="B900" t="str">
            <v>1.5.1.1.2.2.4.2</v>
          </cell>
          <cell r="C900" t="str">
            <v>PLANO DA QUALIDADE</v>
          </cell>
          <cell r="D900" t="str">
            <v>INSTRUMENTAÇÃO</v>
          </cell>
          <cell r="E900">
            <v>0.17999999999999997</v>
          </cell>
          <cell r="F900">
            <v>1</v>
          </cell>
          <cell r="G900" t="str">
            <v>1.1.2.1.5.13</v>
          </cell>
          <cell r="H900">
            <v>0</v>
          </cell>
          <cell r="I900">
            <v>0</v>
          </cell>
          <cell r="K900" t="str">
            <v>MEMORIAL DESCRITIVO DAS MALHAS DE CONTROLE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D901" t="str">
            <v>INSTRUMENTAÇÃO</v>
          </cell>
          <cell r="E901" t="str">
            <v>1.1.2.1.5.13</v>
          </cell>
          <cell r="F901" t="str">
            <v>1.1.2.1.5.13.1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D902" t="str">
            <v>INSTRUMENTAÇÃO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D903" t="str">
            <v>TUBULAÇÃO</v>
          </cell>
          <cell r="E903">
            <v>0</v>
          </cell>
          <cell r="F903">
            <v>1</v>
          </cell>
          <cell r="G903" t="str">
            <v>1.1.2.1.6</v>
          </cell>
          <cell r="H903">
            <v>0</v>
          </cell>
          <cell r="I903">
            <v>0</v>
          </cell>
          <cell r="K903" t="str">
            <v>TUBULAÇÃO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D904" t="str">
            <v>TUBULAÇÃO</v>
          </cell>
          <cell r="E904">
            <v>2</v>
          </cell>
          <cell r="F904">
            <v>1</v>
          </cell>
          <cell r="G904" t="str">
            <v>1.1.2.1.6.1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20</v>
          </cell>
          <cell r="O904">
            <v>0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D905" t="str">
            <v>TUBULAÇÃO</v>
          </cell>
          <cell r="E905" t="str">
            <v>1.1.2.1.6.1</v>
          </cell>
          <cell r="F905" t="str">
            <v>1.1.2.1.6.1.1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8</v>
          </cell>
          <cell r="N905">
            <v>0</v>
          </cell>
          <cell r="O905">
            <v>0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D906" t="str">
            <v>TUBULAÇÃO</v>
          </cell>
          <cell r="E906" t="str">
            <v>1.1.2.1.6.1</v>
          </cell>
          <cell r="F906" t="str">
            <v>1.1.2.1.6.1.1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100</v>
          </cell>
          <cell r="O906">
            <v>0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D907" t="str">
            <v>TUBULAÇÃO</v>
          </cell>
          <cell r="E907">
            <v>0</v>
          </cell>
          <cell r="F907">
            <v>1</v>
          </cell>
          <cell r="G907" t="str">
            <v>1.1.2.1.6.2</v>
          </cell>
          <cell r="H907">
            <v>0</v>
          </cell>
          <cell r="I907">
            <v>0</v>
          </cell>
          <cell r="K907" t="str">
            <v>PLANTAS DE TUBULAÇÃO (BAIXA E EM ELEVAÇÃO)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D908" t="str">
            <v>TUBULAÇÃO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K908" t="str">
            <v>INDICE DE PLANTA DE TUBULAÇÃO - HDS</v>
          </cell>
          <cell r="L908" t="str">
            <v>A0</v>
          </cell>
          <cell r="M908">
            <v>1</v>
          </cell>
          <cell r="N908">
            <v>5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D909" t="str">
            <v>TUBULAÇÃO</v>
          </cell>
          <cell r="E909" t="str">
            <v>1.1.2.1.6.2</v>
          </cell>
          <cell r="F909" t="str">
            <v>1.1.2.1.6.2.1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82</v>
          </cell>
          <cell r="N909">
            <v>0</v>
          </cell>
          <cell r="O909">
            <v>0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D910" t="str">
            <v>TUBULAÇÃO</v>
          </cell>
          <cell r="E910" t="str">
            <v>1.1.2.1.6.2</v>
          </cell>
          <cell r="F910" t="str">
            <v>1.1.2.1.6.2.1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15</v>
          </cell>
          <cell r="O910">
            <v>0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D911" t="str">
            <v>TUBULAÇÃO</v>
          </cell>
          <cell r="E911" t="str">
            <v>1.1.2.1.6.2</v>
          </cell>
          <cell r="F911" t="str">
            <v>1.1.2.1.6.2.1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D912" t="str">
            <v>TUBULAÇÃO</v>
          </cell>
          <cell r="E912" t="str">
            <v>1.1.2.1.6.2</v>
          </cell>
          <cell r="F912" t="str">
            <v>1.1.2.1.6.2.1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D913" t="str">
            <v>TUBULAÇÃO</v>
          </cell>
          <cell r="E913" t="str">
            <v>1.1.2.1.6.2</v>
          </cell>
          <cell r="F913" t="str">
            <v>1.1.2.1.6.2.1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D914" t="str">
            <v>TUBULAÇÃO</v>
          </cell>
          <cell r="E914" t="str">
            <v>1.1.2.1.6.2</v>
          </cell>
          <cell r="F914" t="str">
            <v>1.1.2.1.6.2.1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78</v>
          </cell>
          <cell r="O914">
            <v>0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D915" t="str">
            <v>TUBULAÇÃO</v>
          </cell>
          <cell r="E915" t="str">
            <v>1.1.2.1.6.2</v>
          </cell>
          <cell r="F915" t="str">
            <v>1.1.2.1.6.2.1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D916" t="str">
            <v>TUBULAÇÃO</v>
          </cell>
          <cell r="E916" t="str">
            <v>1.1.2.1.6.2</v>
          </cell>
          <cell r="F916" t="str">
            <v>1.1.2.1.6.2.1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D917" t="str">
            <v>TUBULAÇÃO</v>
          </cell>
          <cell r="E917" t="str">
            <v>1.1.2.1.6.2</v>
          </cell>
          <cell r="F917" t="str">
            <v>1.1.2.1.6.2.1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D918" t="str">
            <v>TUBULAÇÃO</v>
          </cell>
          <cell r="E918" t="str">
            <v>1.1.2.1.6.2</v>
          </cell>
          <cell r="F918" t="str">
            <v>1.1.2.1.6.2.1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D919" t="str">
            <v>TUBULAÇÃO</v>
          </cell>
          <cell r="E919" t="str">
            <v>1.1.2.1.6.2</v>
          </cell>
          <cell r="F919" t="str">
            <v>1.1.2.1.6.2.1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D920" t="str">
            <v>TUBULAÇÃO</v>
          </cell>
          <cell r="E920" t="str">
            <v>1.1.2.1.6.2</v>
          </cell>
          <cell r="F920" t="str">
            <v>1.1.2.1.6.2.1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2</v>
          </cell>
          <cell r="O920">
            <v>0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D921" t="str">
            <v>TUBULAÇÃO</v>
          </cell>
          <cell r="E921" t="str">
            <v>1.1.2.1.6.2</v>
          </cell>
          <cell r="F921" t="str">
            <v>1.1.2.1.6.2.1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5</v>
          </cell>
          <cell r="O921">
            <v>0</v>
          </cell>
        </row>
        <row r="922">
          <cell r="C922">
            <v>2316</v>
          </cell>
          <cell r="D922" t="str">
            <v>TUBULAÇÃO</v>
          </cell>
          <cell r="E922" t="str">
            <v>1.1.2.1.6.2</v>
          </cell>
          <cell r="F922" t="str">
            <v>1.1.2.1.6.2.1</v>
          </cell>
          <cell r="H922" t="str">
            <v>DE-5230.00-2316-200-QGI-015</v>
          </cell>
          <cell r="I922" t="str">
            <v>DE-2316-T.21-015</v>
          </cell>
          <cell r="K922" t="str">
            <v>PLANTA DE TUBULAÇÃO - ESTRUTURA II - EL. 115.200</v>
          </cell>
          <cell r="L922" t="str">
            <v>A0</v>
          </cell>
          <cell r="M922">
            <v>1</v>
          </cell>
          <cell r="N922">
            <v>20</v>
          </cell>
          <cell r="O922">
            <v>140</v>
          </cell>
        </row>
      </sheetData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>
            <v>0</v>
          </cell>
          <cell r="S23">
            <v>0</v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>
            <v>0</v>
          </cell>
          <cell r="S24">
            <v>0</v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>
            <v>0</v>
          </cell>
          <cell r="S25">
            <v>0</v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>
            <v>0</v>
          </cell>
          <cell r="S26">
            <v>0</v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>
            <v>0</v>
          </cell>
          <cell r="S27">
            <v>0</v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>
            <v>0</v>
          </cell>
          <cell r="S28">
            <v>0</v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>
            <v>0</v>
          </cell>
          <cell r="S29">
            <v>0</v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>
            <v>0</v>
          </cell>
          <cell r="S30">
            <v>0</v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>
            <v>0</v>
          </cell>
          <cell r="S31">
            <v>0</v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>
            <v>0</v>
          </cell>
          <cell r="S32">
            <v>0</v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>
            <v>0</v>
          </cell>
          <cell r="S33">
            <v>0</v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>
            <v>0</v>
          </cell>
          <cell r="S34">
            <v>0</v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>
            <v>0</v>
          </cell>
          <cell r="S35">
            <v>0</v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>
            <v>0</v>
          </cell>
          <cell r="S36">
            <v>0</v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>
            <v>0</v>
          </cell>
          <cell r="S37">
            <v>0</v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>
            <v>0</v>
          </cell>
          <cell r="S38">
            <v>0</v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>
            <v>0</v>
          </cell>
          <cell r="S39">
            <v>0</v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>
            <v>0</v>
          </cell>
          <cell r="S40">
            <v>0</v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>
            <v>0</v>
          </cell>
          <cell r="S41">
            <v>0</v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>
            <v>0</v>
          </cell>
          <cell r="S42">
            <v>0</v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>
            <v>0</v>
          </cell>
          <cell r="S43">
            <v>0</v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>
            <v>0</v>
          </cell>
          <cell r="S44">
            <v>0</v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>
            <v>0</v>
          </cell>
          <cell r="S45">
            <v>0</v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>
            <v>0</v>
          </cell>
          <cell r="S46">
            <v>0</v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>
            <v>0</v>
          </cell>
          <cell r="S47">
            <v>0</v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>
            <v>0</v>
          </cell>
          <cell r="S48">
            <v>0</v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>
            <v>0</v>
          </cell>
          <cell r="S49">
            <v>0</v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>
            <v>0</v>
          </cell>
          <cell r="S50">
            <v>0</v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>
            <v>0</v>
          </cell>
          <cell r="S51">
            <v>0</v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>
            <v>0</v>
          </cell>
          <cell r="S52">
            <v>0</v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>
            <v>0</v>
          </cell>
          <cell r="S53">
            <v>0</v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>
            <v>0</v>
          </cell>
          <cell r="S54">
            <v>0</v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>
            <v>0</v>
          </cell>
          <cell r="S55">
            <v>0</v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>
            <v>0</v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>
            <v>0</v>
          </cell>
          <cell r="S61">
            <v>0</v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>
            <v>0</v>
          </cell>
          <cell r="S62">
            <v>0</v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>
            <v>0</v>
          </cell>
          <cell r="S63">
            <v>0</v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>
            <v>0</v>
          </cell>
          <cell r="S64">
            <v>0</v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>
            <v>0</v>
          </cell>
          <cell r="S65">
            <v>0</v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>
            <v>0</v>
          </cell>
          <cell r="S66">
            <v>0</v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>
            <v>0</v>
          </cell>
          <cell r="S71">
            <v>0</v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>
            <v>0</v>
          </cell>
          <cell r="S72">
            <v>0</v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>
            <v>0</v>
          </cell>
          <cell r="S73">
            <v>0</v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>
            <v>0</v>
          </cell>
          <cell r="S74">
            <v>0</v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>
            <v>0</v>
          </cell>
          <cell r="S75">
            <v>0</v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>
            <v>0</v>
          </cell>
          <cell r="S76">
            <v>0</v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>
            <v>0</v>
          </cell>
          <cell r="S77">
            <v>0</v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>
            <v>0</v>
          </cell>
          <cell r="S78">
            <v>0</v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>
            <v>0</v>
          </cell>
          <cell r="S79">
            <v>0</v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>
            <v>0</v>
          </cell>
          <cell r="S80">
            <v>0</v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>
            <v>0</v>
          </cell>
          <cell r="S81">
            <v>0</v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>
            <v>0</v>
          </cell>
          <cell r="S82">
            <v>0</v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>
            <v>0</v>
          </cell>
          <cell r="S83">
            <v>0</v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>
            <v>0</v>
          </cell>
          <cell r="S84">
            <v>0</v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>
            <v>0</v>
          </cell>
          <cell r="S85">
            <v>0</v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>
            <v>0</v>
          </cell>
          <cell r="S86">
            <v>0</v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>
            <v>0</v>
          </cell>
          <cell r="S87">
            <v>0</v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>
            <v>0</v>
          </cell>
          <cell r="S88">
            <v>0</v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>
            <v>0</v>
          </cell>
          <cell r="S89">
            <v>0</v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>
            <v>0</v>
          </cell>
          <cell r="S90">
            <v>0</v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>
            <v>0</v>
          </cell>
          <cell r="S91">
            <v>0</v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>
            <v>0</v>
          </cell>
          <cell r="S92">
            <v>0</v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>
            <v>0</v>
          </cell>
          <cell r="S93">
            <v>0</v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>
            <v>0</v>
          </cell>
          <cell r="S94">
            <v>0</v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>
            <v>0</v>
          </cell>
          <cell r="S95">
            <v>0</v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>
            <v>0</v>
          </cell>
          <cell r="S96">
            <v>0</v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>
            <v>0</v>
          </cell>
          <cell r="S97">
            <v>0</v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>
            <v>0</v>
          </cell>
          <cell r="S98">
            <v>0</v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>
            <v>0</v>
          </cell>
          <cell r="S99">
            <v>0</v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>
            <v>0</v>
          </cell>
          <cell r="S100">
            <v>0</v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>
            <v>0</v>
          </cell>
          <cell r="S103">
            <v>0</v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>
            <v>0</v>
          </cell>
          <cell r="S104">
            <v>0</v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>
            <v>0</v>
          </cell>
          <cell r="S105">
            <v>0</v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>
            <v>0</v>
          </cell>
          <cell r="S106">
            <v>0</v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>
            <v>0</v>
          </cell>
          <cell r="S107">
            <v>0</v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>
            <v>0</v>
          </cell>
          <cell r="S108">
            <v>0</v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>
            <v>0</v>
          </cell>
          <cell r="S117">
            <v>0</v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>
            <v>0</v>
          </cell>
          <cell r="S118">
            <v>0</v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>
            <v>0</v>
          </cell>
          <cell r="S119">
            <v>0</v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>
            <v>0</v>
          </cell>
          <cell r="S120">
            <v>0</v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>
            <v>0</v>
          </cell>
          <cell r="S121">
            <v>0</v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>
            <v>0</v>
          </cell>
          <cell r="S122">
            <v>0</v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>
            <v>0</v>
          </cell>
          <cell r="S123">
            <v>0</v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>
            <v>0</v>
          </cell>
          <cell r="S124">
            <v>0</v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>
            <v>0</v>
          </cell>
          <cell r="S125">
            <v>0</v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>
            <v>0</v>
          </cell>
          <cell r="S126">
            <v>0</v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>
            <v>0</v>
          </cell>
          <cell r="S127">
            <v>0</v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>
            <v>0</v>
          </cell>
          <cell r="S128">
            <v>0</v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>
            <v>0</v>
          </cell>
          <cell r="S129">
            <v>0</v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>
            <v>0</v>
          </cell>
          <cell r="S130">
            <v>0</v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>
            <v>0</v>
          </cell>
          <cell r="S131">
            <v>0</v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>
            <v>0</v>
          </cell>
          <cell r="S132">
            <v>0</v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>
            <v>0</v>
          </cell>
          <cell r="S133">
            <v>0</v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>
            <v>0</v>
          </cell>
          <cell r="S134">
            <v>0</v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>
            <v>0</v>
          </cell>
          <cell r="S135">
            <v>0</v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>
            <v>0</v>
          </cell>
          <cell r="S136">
            <v>0</v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>
            <v>0</v>
          </cell>
          <cell r="S137">
            <v>0</v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>
            <v>0</v>
          </cell>
          <cell r="S138">
            <v>0</v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>
            <v>0</v>
          </cell>
          <cell r="S139">
            <v>0</v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>
            <v>0</v>
          </cell>
          <cell r="S140">
            <v>0</v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>
            <v>0</v>
          </cell>
          <cell r="S141">
            <v>0</v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>
            <v>0</v>
          </cell>
          <cell r="S142">
            <v>0</v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>
            <v>0</v>
          </cell>
          <cell r="S143">
            <v>0</v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>
            <v>0</v>
          </cell>
          <cell r="S144">
            <v>0</v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>
            <v>0</v>
          </cell>
          <cell r="S145">
            <v>0</v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>
            <v>0</v>
          </cell>
          <cell r="S146">
            <v>0</v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>
            <v>0</v>
          </cell>
          <cell r="S147">
            <v>0</v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>
            <v>0</v>
          </cell>
          <cell r="S148">
            <v>0</v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>
            <v>0</v>
          </cell>
          <cell r="S149">
            <v>0</v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>
            <v>0</v>
          </cell>
          <cell r="S150">
            <v>0</v>
          </cell>
        </row>
        <row r="151">
          <cell r="E151" t="str">
            <v>ARQUITETURA</v>
          </cell>
          <cell r="F151">
            <v>0</v>
          </cell>
          <cell r="P151">
            <v>0</v>
          </cell>
          <cell r="S151">
            <v>0</v>
          </cell>
        </row>
        <row r="152">
          <cell r="E152" t="str">
            <v>ÁREA DE APOIO A MINA - ARRANJOS E URBANIZAÇÃO</v>
          </cell>
          <cell r="F152">
            <v>0</v>
          </cell>
          <cell r="P152">
            <v>0</v>
          </cell>
          <cell r="S152">
            <v>0</v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>
            <v>0</v>
          </cell>
          <cell r="S153">
            <v>0</v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>
            <v>0</v>
          </cell>
          <cell r="S154">
            <v>0</v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>
            <v>0</v>
          </cell>
          <cell r="S155">
            <v>0</v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>
            <v>0</v>
          </cell>
          <cell r="S156">
            <v>0</v>
          </cell>
        </row>
        <row r="157">
          <cell r="E157" t="str">
            <v>FÁBRICA DE EXPLOSIVOS - ARRANJOS E URBANIZAÇÃO</v>
          </cell>
          <cell r="F157">
            <v>0</v>
          </cell>
          <cell r="P157">
            <v>0</v>
          </cell>
          <cell r="S157">
            <v>0</v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>
            <v>0</v>
          </cell>
          <cell r="S158">
            <v>0</v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>
            <v>0</v>
          </cell>
          <cell r="S159">
            <v>0</v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>
            <v>0</v>
          </cell>
          <cell r="S160">
            <v>0</v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>
            <v>0</v>
          </cell>
          <cell r="S161">
            <v>0</v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>
            <v>0</v>
          </cell>
          <cell r="S162">
            <v>0</v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>
            <v>0</v>
          </cell>
          <cell r="S163">
            <v>0</v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>
            <v>0</v>
          </cell>
          <cell r="S164">
            <v>0</v>
          </cell>
        </row>
        <row r="165">
          <cell r="E165" t="str">
            <v>METÁLICA</v>
          </cell>
          <cell r="F165">
            <v>0</v>
          </cell>
          <cell r="P165">
            <v>0</v>
          </cell>
          <cell r="S165">
            <v>0</v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>
            <v>0</v>
          </cell>
          <cell r="S166">
            <v>0</v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>
            <v>0</v>
          </cell>
          <cell r="S167">
            <v>0</v>
          </cell>
        </row>
        <row r="168">
          <cell r="E168" t="str">
            <v>ARQUITETURA</v>
          </cell>
          <cell r="F168">
            <v>0</v>
          </cell>
          <cell r="P168">
            <v>0</v>
          </cell>
          <cell r="S168">
            <v>0</v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>
            <v>0</v>
          </cell>
          <cell r="S169">
            <v>0</v>
          </cell>
        </row>
        <row r="170">
          <cell r="E170" t="str">
            <v>ELÉTRICA</v>
          </cell>
          <cell r="F170">
            <v>0</v>
          </cell>
          <cell r="P170">
            <v>0</v>
          </cell>
          <cell r="S170">
            <v>0</v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>
            <v>0</v>
          </cell>
          <cell r="S171">
            <v>0</v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>
            <v>0</v>
          </cell>
          <cell r="S172">
            <v>0</v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>
            <v>0</v>
          </cell>
          <cell r="S173">
            <v>0</v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>
            <v>0</v>
          </cell>
          <cell r="S174">
            <v>0</v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>
            <v>0</v>
          </cell>
          <cell r="S175">
            <v>0</v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>
            <v>0</v>
          </cell>
          <cell r="S176">
            <v>0</v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>
            <v>0</v>
          </cell>
          <cell r="S177">
            <v>0</v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>
            <v>0</v>
          </cell>
          <cell r="S178">
            <v>0</v>
          </cell>
        </row>
        <row r="179">
          <cell r="E179" t="str">
            <v>HIDROSSANITÁRIAS - PASSARELAS</v>
          </cell>
          <cell r="F179">
            <v>0</v>
          </cell>
          <cell r="P179">
            <v>0</v>
          </cell>
          <cell r="S179">
            <v>0</v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>
            <v>0</v>
          </cell>
          <cell r="S180">
            <v>0</v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>
            <v>0</v>
          </cell>
          <cell r="S181">
            <v>0</v>
          </cell>
        </row>
        <row r="182">
          <cell r="E182" t="str">
            <v>ORÇAMENTAÇÃO</v>
          </cell>
          <cell r="F182">
            <v>0</v>
          </cell>
          <cell r="P182">
            <v>0</v>
          </cell>
          <cell r="S182">
            <v>0</v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>
            <v>0</v>
          </cell>
          <cell r="S183">
            <v>0</v>
          </cell>
        </row>
        <row r="184">
          <cell r="E184" t="str">
            <v>ANÁLISE DE PROPOSTA</v>
          </cell>
          <cell r="F184">
            <v>0</v>
          </cell>
          <cell r="P184">
            <v>0</v>
          </cell>
          <cell r="S184">
            <v>0</v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>
            <v>0</v>
          </cell>
          <cell r="S185">
            <v>0</v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>
            <v>0</v>
          </cell>
          <cell r="S186">
            <v>0</v>
          </cell>
        </row>
        <row r="187">
          <cell r="E187" t="str">
            <v>ARQUITETURA</v>
          </cell>
          <cell r="F187">
            <v>0</v>
          </cell>
          <cell r="P187">
            <v>0</v>
          </cell>
          <cell r="S187">
            <v>0</v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>
            <v>0</v>
          </cell>
          <cell r="S190">
            <v>0</v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>
            <v>0</v>
          </cell>
          <cell r="S191">
            <v>0</v>
          </cell>
        </row>
        <row r="192">
          <cell r="E192" t="str">
            <v>METÁLICA</v>
          </cell>
          <cell r="F192">
            <v>0</v>
          </cell>
          <cell r="P192">
            <v>0</v>
          </cell>
          <cell r="S192">
            <v>0</v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>
            <v>0</v>
          </cell>
          <cell r="S193">
            <v>0</v>
          </cell>
        </row>
        <row r="194">
          <cell r="E194" t="str">
            <v>ELÉTRICA</v>
          </cell>
          <cell r="F194">
            <v>0</v>
          </cell>
          <cell r="P194">
            <v>0</v>
          </cell>
          <cell r="S194">
            <v>0</v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>
            <v>0</v>
          </cell>
          <cell r="S195">
            <v>0</v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>
            <v>0</v>
          </cell>
          <cell r="S196">
            <v>0</v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>
            <v>0</v>
          </cell>
          <cell r="S197">
            <v>0</v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>
            <v>0</v>
          </cell>
          <cell r="S198">
            <v>0</v>
          </cell>
        </row>
        <row r="199">
          <cell r="E199" t="str">
            <v>HIDROSSANITÁRIAS</v>
          </cell>
          <cell r="F199">
            <v>0</v>
          </cell>
          <cell r="P199">
            <v>0</v>
          </cell>
          <cell r="S199">
            <v>0</v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>
            <v>0</v>
          </cell>
          <cell r="S200">
            <v>0</v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>
            <v>0</v>
          </cell>
          <cell r="S201">
            <v>0</v>
          </cell>
        </row>
        <row r="202">
          <cell r="E202" t="str">
            <v>ORÇAMENTAÇÃO</v>
          </cell>
          <cell r="F202">
            <v>0</v>
          </cell>
          <cell r="P202">
            <v>0</v>
          </cell>
          <cell r="S202">
            <v>0</v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>
            <v>0</v>
          </cell>
          <cell r="S203">
            <v>0</v>
          </cell>
        </row>
        <row r="204">
          <cell r="E204" t="str">
            <v>ANÁLISE DE PROPOSTA</v>
          </cell>
          <cell r="F204">
            <v>0</v>
          </cell>
          <cell r="P204">
            <v>0</v>
          </cell>
          <cell r="S204">
            <v>0</v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>
            <v>0</v>
          </cell>
          <cell r="S205">
            <v>0</v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>
            <v>0</v>
          </cell>
          <cell r="S206">
            <v>0</v>
          </cell>
        </row>
        <row r="207">
          <cell r="E207" t="str">
            <v>ARQUITETURA</v>
          </cell>
          <cell r="F207">
            <v>0</v>
          </cell>
          <cell r="P207">
            <v>0</v>
          </cell>
          <cell r="S207">
            <v>0</v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>
            <v>0</v>
          </cell>
          <cell r="S211">
            <v>0</v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>
            <v>0</v>
          </cell>
          <cell r="S212">
            <v>0</v>
          </cell>
        </row>
        <row r="213">
          <cell r="E213" t="str">
            <v>METÁLICA</v>
          </cell>
          <cell r="F213">
            <v>0</v>
          </cell>
          <cell r="P213">
            <v>0</v>
          </cell>
          <cell r="S213">
            <v>0</v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>
            <v>0</v>
          </cell>
          <cell r="S214">
            <v>0</v>
          </cell>
        </row>
        <row r="215">
          <cell r="E215" t="str">
            <v>ELÉTRICA</v>
          </cell>
          <cell r="F215">
            <v>0</v>
          </cell>
          <cell r="P215">
            <v>0</v>
          </cell>
          <cell r="S215">
            <v>0</v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>
            <v>0</v>
          </cell>
          <cell r="S216">
            <v>0</v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>
            <v>0</v>
          </cell>
          <cell r="S217">
            <v>0</v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>
            <v>0</v>
          </cell>
          <cell r="S218">
            <v>0</v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>
            <v>0</v>
          </cell>
          <cell r="S219">
            <v>0</v>
          </cell>
        </row>
        <row r="220">
          <cell r="E220" t="str">
            <v>HIDROSSANITÁRIAS</v>
          </cell>
          <cell r="F220">
            <v>0</v>
          </cell>
          <cell r="P220">
            <v>0</v>
          </cell>
          <cell r="S220">
            <v>0</v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>
            <v>0</v>
          </cell>
          <cell r="S221">
            <v>0</v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>
            <v>0</v>
          </cell>
          <cell r="S222">
            <v>0</v>
          </cell>
        </row>
        <row r="223">
          <cell r="E223" t="str">
            <v>ORÇAMENTAÇÃO</v>
          </cell>
          <cell r="F223">
            <v>0</v>
          </cell>
          <cell r="P223">
            <v>0</v>
          </cell>
          <cell r="S223">
            <v>0</v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>
            <v>0</v>
          </cell>
          <cell r="S224">
            <v>0</v>
          </cell>
        </row>
        <row r="225">
          <cell r="E225" t="str">
            <v>ANÁLISE DE PROPOSTA</v>
          </cell>
          <cell r="F225">
            <v>0</v>
          </cell>
          <cell r="P225">
            <v>0</v>
          </cell>
          <cell r="S225">
            <v>0</v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>
            <v>0</v>
          </cell>
          <cell r="S226">
            <v>0</v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>
            <v>0</v>
          </cell>
          <cell r="S227">
            <v>0</v>
          </cell>
        </row>
        <row r="228">
          <cell r="E228" t="str">
            <v>ARQUITETURA</v>
          </cell>
          <cell r="F228">
            <v>0</v>
          </cell>
          <cell r="P228">
            <v>0</v>
          </cell>
          <cell r="S228">
            <v>0</v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>
            <v>0</v>
          </cell>
          <cell r="S230">
            <v>0</v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>
            <v>0</v>
          </cell>
          <cell r="S231">
            <v>0</v>
          </cell>
        </row>
        <row r="232">
          <cell r="E232" t="str">
            <v>METÁLICA</v>
          </cell>
          <cell r="F232">
            <v>0</v>
          </cell>
          <cell r="P232">
            <v>0</v>
          </cell>
          <cell r="S232">
            <v>0</v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>
            <v>0</v>
          </cell>
          <cell r="S233">
            <v>0</v>
          </cell>
        </row>
        <row r="234">
          <cell r="E234" t="str">
            <v>ELÉTRICA</v>
          </cell>
          <cell r="F234">
            <v>0</v>
          </cell>
          <cell r="P234">
            <v>0</v>
          </cell>
          <cell r="S234">
            <v>0</v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>
            <v>0</v>
          </cell>
          <cell r="S235">
            <v>0</v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>
            <v>0</v>
          </cell>
          <cell r="S236">
            <v>0</v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>
            <v>0</v>
          </cell>
          <cell r="S237">
            <v>0</v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>
            <v>0</v>
          </cell>
          <cell r="S238">
            <v>0</v>
          </cell>
        </row>
        <row r="239">
          <cell r="E239" t="str">
            <v>HIDROSSANITÁRIAS</v>
          </cell>
          <cell r="F239">
            <v>0</v>
          </cell>
          <cell r="P239">
            <v>0</v>
          </cell>
          <cell r="S239">
            <v>0</v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>
            <v>0</v>
          </cell>
          <cell r="S240">
            <v>0</v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>
            <v>0</v>
          </cell>
          <cell r="S241">
            <v>0</v>
          </cell>
        </row>
        <row r="242">
          <cell r="E242" t="str">
            <v>ORÇAMENTAÇÃO</v>
          </cell>
          <cell r="F242">
            <v>0</v>
          </cell>
          <cell r="P242">
            <v>0</v>
          </cell>
          <cell r="S242">
            <v>0</v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>
            <v>0</v>
          </cell>
          <cell r="S243">
            <v>0</v>
          </cell>
        </row>
        <row r="244">
          <cell r="E244" t="str">
            <v>ANÁLISE DE PROPOSTA</v>
          </cell>
          <cell r="F244">
            <v>0</v>
          </cell>
          <cell r="P244">
            <v>0</v>
          </cell>
          <cell r="S244">
            <v>0</v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>
            <v>0</v>
          </cell>
          <cell r="S245">
            <v>0</v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>
            <v>0</v>
          </cell>
          <cell r="S246">
            <v>0</v>
          </cell>
        </row>
        <row r="247">
          <cell r="E247" t="str">
            <v>ARQUITETURA</v>
          </cell>
          <cell r="F247">
            <v>0</v>
          </cell>
          <cell r="P247">
            <v>0</v>
          </cell>
          <cell r="S247">
            <v>0</v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>
            <v>0</v>
          </cell>
          <cell r="S248">
            <v>0</v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>
            <v>0</v>
          </cell>
          <cell r="S249">
            <v>0</v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>
            <v>0</v>
          </cell>
          <cell r="S250">
            <v>0</v>
          </cell>
        </row>
        <row r="251">
          <cell r="E251" t="str">
            <v>CONCRETO</v>
          </cell>
          <cell r="F251">
            <v>0</v>
          </cell>
          <cell r="P251">
            <v>0</v>
          </cell>
          <cell r="S251">
            <v>0</v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>
            <v>0</v>
          </cell>
          <cell r="S252">
            <v>0</v>
          </cell>
        </row>
        <row r="253">
          <cell r="E253" t="str">
            <v>METÁLICA</v>
          </cell>
          <cell r="F253">
            <v>0</v>
          </cell>
          <cell r="P253">
            <v>0</v>
          </cell>
          <cell r="S253">
            <v>0</v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>
            <v>0</v>
          </cell>
          <cell r="S254">
            <v>0</v>
          </cell>
        </row>
        <row r="255">
          <cell r="E255" t="str">
            <v>ELÉTRICA</v>
          </cell>
          <cell r="F255">
            <v>0</v>
          </cell>
          <cell r="P255">
            <v>0</v>
          </cell>
          <cell r="S255">
            <v>0</v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>
            <v>0</v>
          </cell>
          <cell r="S256">
            <v>0</v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>
            <v>0</v>
          </cell>
          <cell r="S257">
            <v>0</v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>
            <v>0</v>
          </cell>
          <cell r="S258">
            <v>0</v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>
            <v>0</v>
          </cell>
          <cell r="S259">
            <v>0</v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>
            <v>0</v>
          </cell>
          <cell r="S260">
            <v>0</v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>
            <v>0</v>
          </cell>
          <cell r="S261">
            <v>0</v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>
            <v>0</v>
          </cell>
          <cell r="S262">
            <v>0</v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>
            <v>0</v>
          </cell>
          <cell r="S263">
            <v>0</v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>
            <v>0</v>
          </cell>
          <cell r="S264">
            <v>0</v>
          </cell>
        </row>
        <row r="265">
          <cell r="E265" t="str">
            <v>TELEFONIA E DADOS</v>
          </cell>
          <cell r="F265">
            <v>0</v>
          </cell>
          <cell r="P265">
            <v>0</v>
          </cell>
          <cell r="S265">
            <v>0</v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>
            <v>0</v>
          </cell>
          <cell r="S266">
            <v>0</v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>
            <v>0</v>
          </cell>
          <cell r="S267">
            <v>0</v>
          </cell>
        </row>
        <row r="268">
          <cell r="E268" t="str">
            <v>HIDROSSANITÁRIAS</v>
          </cell>
          <cell r="F268">
            <v>0</v>
          </cell>
          <cell r="P268">
            <v>0</v>
          </cell>
          <cell r="S268">
            <v>0</v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>
            <v>0</v>
          </cell>
          <cell r="S269">
            <v>0</v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>
            <v>0</v>
          </cell>
          <cell r="S270">
            <v>0</v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>
            <v>0</v>
          </cell>
          <cell r="S271">
            <v>0</v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>
            <v>0</v>
          </cell>
          <cell r="S272">
            <v>0</v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>
            <v>0</v>
          </cell>
          <cell r="S273">
            <v>0</v>
          </cell>
        </row>
        <row r="274">
          <cell r="E274" t="str">
            <v>ORÇAMENTAÇÃO</v>
          </cell>
          <cell r="F274">
            <v>0</v>
          </cell>
          <cell r="P274">
            <v>0</v>
          </cell>
          <cell r="S274">
            <v>0</v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>
            <v>0</v>
          </cell>
          <cell r="S275">
            <v>0</v>
          </cell>
        </row>
        <row r="276">
          <cell r="E276" t="str">
            <v>ANÁLISE DE PROPOSTA</v>
          </cell>
          <cell r="F276">
            <v>0</v>
          </cell>
          <cell r="P276">
            <v>0</v>
          </cell>
          <cell r="S276">
            <v>0</v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>
            <v>0</v>
          </cell>
          <cell r="S277">
            <v>0</v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>
            <v>0</v>
          </cell>
          <cell r="S278">
            <v>0</v>
          </cell>
        </row>
        <row r="279">
          <cell r="E279" t="str">
            <v>ARQUITETURA</v>
          </cell>
          <cell r="F279">
            <v>0</v>
          </cell>
          <cell r="P279">
            <v>0</v>
          </cell>
          <cell r="S279">
            <v>0</v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>
            <v>0</v>
          </cell>
          <cell r="S280">
            <v>0</v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>
            <v>0</v>
          </cell>
          <cell r="S281">
            <v>0</v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>
            <v>0</v>
          </cell>
          <cell r="S282">
            <v>0</v>
          </cell>
        </row>
        <row r="283">
          <cell r="E283" t="str">
            <v>CONCRETO</v>
          </cell>
          <cell r="F283">
            <v>0</v>
          </cell>
          <cell r="P283">
            <v>0</v>
          </cell>
          <cell r="S283">
            <v>0</v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>
            <v>0</v>
          </cell>
          <cell r="S284">
            <v>0</v>
          </cell>
        </row>
        <row r="285">
          <cell r="E285" t="str">
            <v>METÁLICA</v>
          </cell>
          <cell r="F285">
            <v>0</v>
          </cell>
          <cell r="P285">
            <v>0</v>
          </cell>
          <cell r="S285">
            <v>0</v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>
            <v>0</v>
          </cell>
          <cell r="S286">
            <v>0</v>
          </cell>
        </row>
        <row r="287">
          <cell r="E287" t="str">
            <v>ELÉTRICA</v>
          </cell>
          <cell r="F287">
            <v>0</v>
          </cell>
          <cell r="P287">
            <v>0</v>
          </cell>
          <cell r="S287">
            <v>0</v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>
            <v>0</v>
          </cell>
          <cell r="S288">
            <v>0</v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>
            <v>0</v>
          </cell>
          <cell r="S289">
            <v>0</v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>
            <v>0</v>
          </cell>
          <cell r="S290">
            <v>0</v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>
            <v>0</v>
          </cell>
          <cell r="S291">
            <v>0</v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>
            <v>0</v>
          </cell>
          <cell r="S292">
            <v>0</v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>
            <v>0</v>
          </cell>
          <cell r="S293">
            <v>0</v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>
            <v>0</v>
          </cell>
          <cell r="S294">
            <v>0</v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>
            <v>0</v>
          </cell>
          <cell r="S295">
            <v>0</v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>
            <v>0</v>
          </cell>
          <cell r="S296">
            <v>0</v>
          </cell>
        </row>
        <row r="297">
          <cell r="E297" t="str">
            <v>TELEFONIA E DADOS</v>
          </cell>
          <cell r="F297">
            <v>0</v>
          </cell>
          <cell r="P297">
            <v>0</v>
          </cell>
          <cell r="S297">
            <v>0</v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>
            <v>0</v>
          </cell>
          <cell r="S298">
            <v>0</v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>
            <v>0</v>
          </cell>
          <cell r="S299">
            <v>0</v>
          </cell>
        </row>
        <row r="300">
          <cell r="E300" t="str">
            <v>HIDROSSANITÁRIAS</v>
          </cell>
          <cell r="F300">
            <v>0</v>
          </cell>
          <cell r="P300">
            <v>0</v>
          </cell>
          <cell r="S300">
            <v>0</v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>
            <v>0</v>
          </cell>
          <cell r="S301">
            <v>0</v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>
            <v>0</v>
          </cell>
          <cell r="S302">
            <v>0</v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>
            <v>0</v>
          </cell>
          <cell r="S303">
            <v>0</v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>
            <v>0</v>
          </cell>
          <cell r="S304">
            <v>0</v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>
            <v>0</v>
          </cell>
          <cell r="S305">
            <v>0</v>
          </cell>
        </row>
        <row r="306">
          <cell r="E306" t="str">
            <v>ORÇAMENTAÇÃO</v>
          </cell>
          <cell r="F306">
            <v>0</v>
          </cell>
          <cell r="P306">
            <v>0</v>
          </cell>
          <cell r="S306">
            <v>0</v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>
            <v>0</v>
          </cell>
          <cell r="S307">
            <v>0</v>
          </cell>
        </row>
        <row r="308">
          <cell r="E308" t="str">
            <v>ANÁLISE DE PROPOSTA</v>
          </cell>
          <cell r="F308">
            <v>0</v>
          </cell>
          <cell r="P308">
            <v>0</v>
          </cell>
          <cell r="S308">
            <v>0</v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>
            <v>0</v>
          </cell>
          <cell r="S309">
            <v>0</v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>
            <v>0</v>
          </cell>
          <cell r="S310">
            <v>0</v>
          </cell>
        </row>
        <row r="311">
          <cell r="E311" t="str">
            <v>ARQUITETURA</v>
          </cell>
          <cell r="F311">
            <v>0</v>
          </cell>
          <cell r="P311">
            <v>0</v>
          </cell>
          <cell r="S311">
            <v>0</v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>
            <v>0</v>
          </cell>
          <cell r="S313">
            <v>0</v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>
            <v>0</v>
          </cell>
          <cell r="S314">
            <v>0</v>
          </cell>
        </row>
        <row r="315">
          <cell r="E315" t="str">
            <v>METÁLICA</v>
          </cell>
          <cell r="F315">
            <v>0</v>
          </cell>
          <cell r="P315">
            <v>0</v>
          </cell>
          <cell r="S315">
            <v>0</v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>
            <v>0</v>
          </cell>
          <cell r="S316">
            <v>0</v>
          </cell>
        </row>
        <row r="317">
          <cell r="E317" t="str">
            <v>ELÉTRICA</v>
          </cell>
          <cell r="F317">
            <v>0</v>
          </cell>
          <cell r="P317">
            <v>0</v>
          </cell>
          <cell r="S317">
            <v>0</v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>
            <v>0</v>
          </cell>
          <cell r="S318">
            <v>0</v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>
            <v>0</v>
          </cell>
          <cell r="S319">
            <v>0</v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>
            <v>0</v>
          </cell>
          <cell r="S320">
            <v>0</v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>
            <v>0</v>
          </cell>
          <cell r="S321">
            <v>0</v>
          </cell>
        </row>
        <row r="322">
          <cell r="E322" t="str">
            <v>HIDROSSANITÁRIAS</v>
          </cell>
          <cell r="F322">
            <v>0</v>
          </cell>
          <cell r="P322">
            <v>0</v>
          </cell>
          <cell r="S322">
            <v>0</v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>
            <v>0</v>
          </cell>
          <cell r="S323">
            <v>0</v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>
            <v>0</v>
          </cell>
          <cell r="S324">
            <v>0</v>
          </cell>
        </row>
        <row r="325">
          <cell r="E325" t="str">
            <v>ORÇAMENTAÇÃO</v>
          </cell>
          <cell r="F325">
            <v>0</v>
          </cell>
          <cell r="P325">
            <v>0</v>
          </cell>
          <cell r="S325">
            <v>0</v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>
            <v>0</v>
          </cell>
          <cell r="S326">
            <v>0</v>
          </cell>
        </row>
        <row r="327">
          <cell r="E327" t="str">
            <v>ANÁLISE DE PROPOSTA</v>
          </cell>
          <cell r="F327">
            <v>0</v>
          </cell>
          <cell r="P327">
            <v>0</v>
          </cell>
          <cell r="S327">
            <v>0</v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>
            <v>0</v>
          </cell>
          <cell r="S328">
            <v>0</v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>
            <v>0</v>
          </cell>
          <cell r="S329">
            <v>0</v>
          </cell>
        </row>
        <row r="330">
          <cell r="E330" t="str">
            <v>ARQUITETURA</v>
          </cell>
          <cell r="F330">
            <v>0</v>
          </cell>
          <cell r="P330">
            <v>0</v>
          </cell>
          <cell r="S330">
            <v>0</v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>
            <v>0</v>
          </cell>
          <cell r="S332">
            <v>0</v>
          </cell>
        </row>
        <row r="333">
          <cell r="E333" t="str">
            <v>CONCRETO</v>
          </cell>
          <cell r="F333">
            <v>0</v>
          </cell>
          <cell r="P333">
            <v>0</v>
          </cell>
          <cell r="S333">
            <v>0</v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>
            <v>0</v>
          </cell>
          <cell r="S334">
            <v>0</v>
          </cell>
        </row>
        <row r="335">
          <cell r="E335" t="str">
            <v>METÁLICA</v>
          </cell>
          <cell r="F335">
            <v>0</v>
          </cell>
          <cell r="P335">
            <v>0</v>
          </cell>
          <cell r="S335">
            <v>0</v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>
            <v>0</v>
          </cell>
          <cell r="S336">
            <v>0</v>
          </cell>
        </row>
        <row r="337">
          <cell r="E337" t="str">
            <v>ELÉTRICA</v>
          </cell>
          <cell r="F337">
            <v>0</v>
          </cell>
          <cell r="P337">
            <v>0</v>
          </cell>
          <cell r="S337">
            <v>0</v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>
            <v>0</v>
          </cell>
          <cell r="S338">
            <v>0</v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>
            <v>0</v>
          </cell>
          <cell r="S339">
            <v>0</v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>
            <v>0</v>
          </cell>
          <cell r="S340">
            <v>0</v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>
            <v>0</v>
          </cell>
          <cell r="S341">
            <v>0</v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>
            <v>0</v>
          </cell>
          <cell r="S342">
            <v>0</v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>
            <v>0</v>
          </cell>
          <cell r="S343">
            <v>0</v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>
            <v>0</v>
          </cell>
          <cell r="S344">
            <v>0</v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>
            <v>0</v>
          </cell>
          <cell r="S345">
            <v>0</v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>
            <v>0</v>
          </cell>
          <cell r="S346">
            <v>0</v>
          </cell>
        </row>
        <row r="347">
          <cell r="E347" t="str">
            <v>TELEFONIA E DADOS</v>
          </cell>
          <cell r="F347">
            <v>0</v>
          </cell>
          <cell r="P347">
            <v>0</v>
          </cell>
          <cell r="S347">
            <v>0</v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>
            <v>0</v>
          </cell>
          <cell r="S348">
            <v>0</v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>
            <v>0</v>
          </cell>
          <cell r="S349">
            <v>0</v>
          </cell>
        </row>
        <row r="350">
          <cell r="E350" t="str">
            <v>HIDROSSANITÁRIAS</v>
          </cell>
          <cell r="F350">
            <v>0</v>
          </cell>
          <cell r="P350">
            <v>0</v>
          </cell>
          <cell r="S350">
            <v>0</v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>
            <v>0</v>
          </cell>
          <cell r="S351">
            <v>0</v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>
            <v>0</v>
          </cell>
          <cell r="S352">
            <v>0</v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>
            <v>0</v>
          </cell>
          <cell r="S353">
            <v>0</v>
          </cell>
        </row>
        <row r="354">
          <cell r="E354" t="str">
            <v>ORÇAMENTAÇÃO</v>
          </cell>
          <cell r="F354">
            <v>0</v>
          </cell>
          <cell r="P354">
            <v>0</v>
          </cell>
          <cell r="S354">
            <v>0</v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>
            <v>0</v>
          </cell>
          <cell r="S355">
            <v>0</v>
          </cell>
        </row>
        <row r="356">
          <cell r="E356" t="str">
            <v>ANÁLISE DE PROPOSTA</v>
          </cell>
          <cell r="F356">
            <v>0</v>
          </cell>
          <cell r="P356">
            <v>0</v>
          </cell>
          <cell r="S356">
            <v>0</v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>
            <v>0</v>
          </cell>
          <cell r="S357">
            <v>0</v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>
            <v>0</v>
          </cell>
          <cell r="S358">
            <v>0</v>
          </cell>
        </row>
        <row r="359">
          <cell r="E359" t="str">
            <v>ARQUITETURA</v>
          </cell>
          <cell r="F359">
            <v>0</v>
          </cell>
          <cell r="P359">
            <v>0</v>
          </cell>
          <cell r="S359">
            <v>0</v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>
            <v>0</v>
          </cell>
          <cell r="S360">
            <v>0</v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>
            <v>0</v>
          </cell>
          <cell r="S361">
            <v>0</v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>
            <v>0</v>
          </cell>
          <cell r="S362">
            <v>0</v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>
            <v>0</v>
          </cell>
          <cell r="S363">
            <v>0</v>
          </cell>
        </row>
        <row r="364">
          <cell r="E364" t="str">
            <v>CONCRETO</v>
          </cell>
          <cell r="F364">
            <v>0</v>
          </cell>
          <cell r="P364">
            <v>0</v>
          </cell>
          <cell r="S364">
            <v>0</v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>
            <v>0</v>
          </cell>
          <cell r="S365">
            <v>0</v>
          </cell>
        </row>
        <row r="366">
          <cell r="E366" t="str">
            <v>METÁLICA</v>
          </cell>
          <cell r="F366">
            <v>0</v>
          </cell>
          <cell r="P366">
            <v>0</v>
          </cell>
          <cell r="S366">
            <v>0</v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>
            <v>0</v>
          </cell>
          <cell r="S367">
            <v>0</v>
          </cell>
        </row>
        <row r="368">
          <cell r="E368" t="str">
            <v>ELÉTRICA</v>
          </cell>
          <cell r="F368">
            <v>0</v>
          </cell>
          <cell r="P368">
            <v>0</v>
          </cell>
          <cell r="S368">
            <v>0</v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>
            <v>0</v>
          </cell>
          <cell r="S369">
            <v>0</v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>
            <v>0</v>
          </cell>
          <cell r="S370">
            <v>0</v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>
            <v>0</v>
          </cell>
          <cell r="S371">
            <v>0</v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>
            <v>0</v>
          </cell>
          <cell r="S372">
            <v>0</v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>
            <v>0</v>
          </cell>
          <cell r="S373">
            <v>0</v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>
            <v>0</v>
          </cell>
          <cell r="S374">
            <v>0</v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>
            <v>0</v>
          </cell>
          <cell r="S375">
            <v>0</v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>
            <v>0</v>
          </cell>
          <cell r="S376">
            <v>0</v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>
            <v>0</v>
          </cell>
          <cell r="S377">
            <v>0</v>
          </cell>
        </row>
        <row r="378">
          <cell r="E378" t="str">
            <v>TELEFONIA E DADOS</v>
          </cell>
          <cell r="F378">
            <v>0</v>
          </cell>
          <cell r="P378">
            <v>0</v>
          </cell>
          <cell r="S378">
            <v>0</v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>
            <v>0</v>
          </cell>
          <cell r="S379">
            <v>0</v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>
            <v>0</v>
          </cell>
          <cell r="S380">
            <v>0</v>
          </cell>
        </row>
        <row r="381">
          <cell r="E381" t="str">
            <v>HIDROSSANITÁRIAS</v>
          </cell>
          <cell r="F381">
            <v>0</v>
          </cell>
          <cell r="P381">
            <v>0</v>
          </cell>
          <cell r="S381">
            <v>0</v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>
            <v>0</v>
          </cell>
          <cell r="S382">
            <v>0</v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>
            <v>0</v>
          </cell>
          <cell r="S383">
            <v>0</v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>
            <v>0</v>
          </cell>
          <cell r="S384">
            <v>0</v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>
            <v>0</v>
          </cell>
          <cell r="S385">
            <v>0</v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>
            <v>0</v>
          </cell>
          <cell r="S386">
            <v>0</v>
          </cell>
        </row>
        <row r="387">
          <cell r="E387" t="str">
            <v>ORÇAMENTAÇÃO</v>
          </cell>
          <cell r="F387">
            <v>0</v>
          </cell>
          <cell r="P387">
            <v>0</v>
          </cell>
          <cell r="S387">
            <v>0</v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>
            <v>0</v>
          </cell>
          <cell r="S388">
            <v>0</v>
          </cell>
        </row>
        <row r="389">
          <cell r="E389" t="str">
            <v>ANÁLISE DE PROPOSTA</v>
          </cell>
          <cell r="F389">
            <v>0</v>
          </cell>
          <cell r="P389">
            <v>0</v>
          </cell>
          <cell r="S389">
            <v>0</v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>
            <v>0</v>
          </cell>
          <cell r="S390">
            <v>0</v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>
            <v>0</v>
          </cell>
          <cell r="S391">
            <v>0</v>
          </cell>
        </row>
        <row r="392">
          <cell r="E392" t="str">
            <v>ARQUITETURA</v>
          </cell>
          <cell r="F392">
            <v>0</v>
          </cell>
          <cell r="P392">
            <v>0</v>
          </cell>
          <cell r="S392">
            <v>0</v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>
            <v>0</v>
          </cell>
          <cell r="S393">
            <v>0</v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>
            <v>0</v>
          </cell>
          <cell r="S394">
            <v>0</v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>
            <v>0</v>
          </cell>
          <cell r="S395">
            <v>0</v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>
            <v>0</v>
          </cell>
          <cell r="S396">
            <v>0</v>
          </cell>
        </row>
        <row r="397">
          <cell r="E397" t="str">
            <v>CONCRETO</v>
          </cell>
          <cell r="F397">
            <v>0</v>
          </cell>
          <cell r="P397">
            <v>0</v>
          </cell>
          <cell r="S397">
            <v>0</v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>
            <v>0</v>
          </cell>
          <cell r="S398">
            <v>0</v>
          </cell>
        </row>
        <row r="399">
          <cell r="E399" t="str">
            <v>METÁLICA</v>
          </cell>
          <cell r="F399">
            <v>0</v>
          </cell>
          <cell r="P399">
            <v>0</v>
          </cell>
          <cell r="S399">
            <v>0</v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>
            <v>0</v>
          </cell>
          <cell r="S400">
            <v>0</v>
          </cell>
        </row>
        <row r="401">
          <cell r="E401" t="str">
            <v>ELÉTRICA</v>
          </cell>
          <cell r="F401">
            <v>0</v>
          </cell>
          <cell r="P401">
            <v>0</v>
          </cell>
          <cell r="S401">
            <v>0</v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>
            <v>0</v>
          </cell>
          <cell r="S402">
            <v>0</v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>
            <v>0</v>
          </cell>
          <cell r="S403">
            <v>0</v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>
            <v>0</v>
          </cell>
          <cell r="S404">
            <v>0</v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>
            <v>0</v>
          </cell>
          <cell r="S405">
            <v>0</v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>
            <v>0</v>
          </cell>
          <cell r="S406">
            <v>0</v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>
            <v>0</v>
          </cell>
          <cell r="S407">
            <v>0</v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>
            <v>0</v>
          </cell>
          <cell r="S408">
            <v>0</v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>
            <v>0</v>
          </cell>
          <cell r="S409">
            <v>0</v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>
            <v>0</v>
          </cell>
          <cell r="S410">
            <v>0</v>
          </cell>
        </row>
        <row r="411">
          <cell r="E411" t="str">
            <v>HIDROSSANITÁRIAS</v>
          </cell>
          <cell r="F411">
            <v>0</v>
          </cell>
          <cell r="P411">
            <v>0</v>
          </cell>
          <cell r="S411">
            <v>0</v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>
            <v>0</v>
          </cell>
          <cell r="S412">
            <v>0</v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>
            <v>0</v>
          </cell>
          <cell r="S413">
            <v>0</v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>
            <v>0</v>
          </cell>
          <cell r="S414">
            <v>0</v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>
            <v>0</v>
          </cell>
          <cell r="S415">
            <v>0</v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>
            <v>0</v>
          </cell>
          <cell r="S416">
            <v>0</v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>
            <v>0</v>
          </cell>
          <cell r="S417">
            <v>0</v>
          </cell>
        </row>
        <row r="418">
          <cell r="E418" t="str">
            <v>ORÇAMENTAÇÃO</v>
          </cell>
          <cell r="F418">
            <v>0</v>
          </cell>
          <cell r="P418">
            <v>0</v>
          </cell>
          <cell r="S418">
            <v>0</v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>
            <v>0</v>
          </cell>
          <cell r="S419">
            <v>0</v>
          </cell>
        </row>
        <row r="420">
          <cell r="E420" t="str">
            <v>ANÁLISE DE PROPOSTA</v>
          </cell>
          <cell r="F420">
            <v>0</v>
          </cell>
          <cell r="P420">
            <v>0</v>
          </cell>
          <cell r="S420">
            <v>0</v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>
            <v>0</v>
          </cell>
          <cell r="S421">
            <v>0</v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>
            <v>0</v>
          </cell>
          <cell r="S422">
            <v>0</v>
          </cell>
        </row>
        <row r="423">
          <cell r="E423" t="str">
            <v>ARQUITETURA</v>
          </cell>
          <cell r="F423">
            <v>0</v>
          </cell>
          <cell r="P423">
            <v>0</v>
          </cell>
          <cell r="S423">
            <v>0</v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>
            <v>0</v>
          </cell>
          <cell r="S424">
            <v>0</v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>
            <v>0</v>
          </cell>
          <cell r="S425">
            <v>0</v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>
            <v>0</v>
          </cell>
          <cell r="S426">
            <v>0</v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>
            <v>0</v>
          </cell>
          <cell r="S427">
            <v>0</v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>
            <v>0</v>
          </cell>
          <cell r="S428">
            <v>0</v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>
            <v>0</v>
          </cell>
          <cell r="S429">
            <v>0</v>
          </cell>
        </row>
        <row r="430">
          <cell r="E430" t="str">
            <v>CONCRETO</v>
          </cell>
          <cell r="F430">
            <v>0</v>
          </cell>
          <cell r="P430">
            <v>0</v>
          </cell>
          <cell r="S430">
            <v>0</v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>
            <v>0</v>
          </cell>
          <cell r="S431">
            <v>0</v>
          </cell>
        </row>
        <row r="432">
          <cell r="E432" t="str">
            <v>METÁLICA</v>
          </cell>
          <cell r="F432">
            <v>0</v>
          </cell>
          <cell r="P432">
            <v>0</v>
          </cell>
          <cell r="S432">
            <v>0</v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>
            <v>0</v>
          </cell>
          <cell r="S433">
            <v>0</v>
          </cell>
        </row>
        <row r="434">
          <cell r="E434" t="str">
            <v>ELÉTRICA</v>
          </cell>
          <cell r="F434">
            <v>0</v>
          </cell>
          <cell r="P434">
            <v>0</v>
          </cell>
          <cell r="S434">
            <v>0</v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>
            <v>0</v>
          </cell>
          <cell r="S435">
            <v>0</v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>
            <v>0</v>
          </cell>
          <cell r="S436">
            <v>0</v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>
            <v>0</v>
          </cell>
          <cell r="S437">
            <v>0</v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>
            <v>0</v>
          </cell>
          <cell r="S438">
            <v>0</v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>
            <v>0</v>
          </cell>
          <cell r="S439">
            <v>0</v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>
            <v>0</v>
          </cell>
          <cell r="S440">
            <v>0</v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>
            <v>0</v>
          </cell>
          <cell r="S441">
            <v>0</v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>
            <v>0</v>
          </cell>
          <cell r="S442">
            <v>0</v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>
            <v>0</v>
          </cell>
          <cell r="S443">
            <v>0</v>
          </cell>
        </row>
        <row r="444">
          <cell r="E444" t="str">
            <v>TELEFONIA E DADOS</v>
          </cell>
          <cell r="F444">
            <v>0</v>
          </cell>
          <cell r="P444">
            <v>0</v>
          </cell>
          <cell r="S444">
            <v>0</v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>
            <v>0</v>
          </cell>
          <cell r="S445">
            <v>0</v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>
            <v>0</v>
          </cell>
          <cell r="S446">
            <v>0</v>
          </cell>
        </row>
        <row r="447">
          <cell r="E447" t="str">
            <v>HIDROSSANITÁRIAS</v>
          </cell>
          <cell r="F447">
            <v>0</v>
          </cell>
          <cell r="P447">
            <v>0</v>
          </cell>
          <cell r="S447">
            <v>0</v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>
            <v>0</v>
          </cell>
          <cell r="S448">
            <v>0</v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>
            <v>0</v>
          </cell>
          <cell r="S449">
            <v>0</v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>
            <v>0</v>
          </cell>
          <cell r="S450">
            <v>0</v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>
            <v>0</v>
          </cell>
          <cell r="S451">
            <v>0</v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>
            <v>0</v>
          </cell>
          <cell r="S452">
            <v>0</v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>
            <v>0</v>
          </cell>
          <cell r="S453">
            <v>0</v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>
            <v>0</v>
          </cell>
          <cell r="S454">
            <v>0</v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>
            <v>0</v>
          </cell>
          <cell r="S455">
            <v>0</v>
          </cell>
        </row>
        <row r="456">
          <cell r="E456" t="str">
            <v>ORÇAMENTAÇÃO</v>
          </cell>
          <cell r="F456">
            <v>0</v>
          </cell>
          <cell r="P456">
            <v>0</v>
          </cell>
          <cell r="S456">
            <v>0</v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>
            <v>0</v>
          </cell>
          <cell r="S457">
            <v>0</v>
          </cell>
        </row>
        <row r="458">
          <cell r="E458" t="str">
            <v>ANÁLISE DE PROPOSTA</v>
          </cell>
          <cell r="F458">
            <v>0</v>
          </cell>
          <cell r="P458">
            <v>0</v>
          </cell>
          <cell r="S458">
            <v>0</v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>
            <v>0</v>
          </cell>
          <cell r="S459">
            <v>0</v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>
            <v>0</v>
          </cell>
          <cell r="S460">
            <v>0</v>
          </cell>
        </row>
        <row r="461">
          <cell r="E461" t="str">
            <v>ARQUITETURA</v>
          </cell>
          <cell r="F461">
            <v>0</v>
          </cell>
          <cell r="P461">
            <v>0</v>
          </cell>
          <cell r="S461">
            <v>0</v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>
            <v>0</v>
          </cell>
          <cell r="S462">
            <v>0</v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>
            <v>0</v>
          </cell>
          <cell r="S463">
            <v>0</v>
          </cell>
        </row>
        <row r="464">
          <cell r="E464" t="str">
            <v>CONCRETO</v>
          </cell>
          <cell r="F464">
            <v>0</v>
          </cell>
          <cell r="P464">
            <v>0</v>
          </cell>
          <cell r="S464">
            <v>0</v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>
            <v>0</v>
          </cell>
          <cell r="S465">
            <v>0</v>
          </cell>
        </row>
        <row r="466">
          <cell r="E466" t="str">
            <v>METÁLICA</v>
          </cell>
          <cell r="F466">
            <v>0</v>
          </cell>
          <cell r="P466">
            <v>0</v>
          </cell>
          <cell r="S466">
            <v>0</v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>
            <v>0</v>
          </cell>
          <cell r="S467">
            <v>0</v>
          </cell>
        </row>
        <row r="468">
          <cell r="E468" t="str">
            <v>ELÉTRICA</v>
          </cell>
          <cell r="F468">
            <v>0</v>
          </cell>
          <cell r="P468">
            <v>0</v>
          </cell>
          <cell r="S468">
            <v>0</v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>
            <v>0</v>
          </cell>
          <cell r="S469">
            <v>0</v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>
            <v>0</v>
          </cell>
          <cell r="S470">
            <v>0</v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>
            <v>0</v>
          </cell>
          <cell r="S471">
            <v>0</v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>
            <v>0</v>
          </cell>
          <cell r="S472">
            <v>0</v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>
            <v>0</v>
          </cell>
          <cell r="S473">
            <v>0</v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>
            <v>0</v>
          </cell>
          <cell r="S474">
            <v>0</v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>
            <v>0</v>
          </cell>
          <cell r="S475">
            <v>0</v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>
            <v>0</v>
          </cell>
          <cell r="S476">
            <v>0</v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>
            <v>0</v>
          </cell>
          <cell r="S477">
            <v>0</v>
          </cell>
        </row>
        <row r="478">
          <cell r="E478" t="str">
            <v>HIDROSSANITÁRIAS</v>
          </cell>
          <cell r="F478">
            <v>0</v>
          </cell>
          <cell r="P478">
            <v>0</v>
          </cell>
          <cell r="S478">
            <v>0</v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>
            <v>0</v>
          </cell>
          <cell r="S479">
            <v>0</v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>
            <v>0</v>
          </cell>
          <cell r="S480">
            <v>0</v>
          </cell>
        </row>
        <row r="481">
          <cell r="E481" t="str">
            <v>ORÇAMENTAÇÃO</v>
          </cell>
          <cell r="F481">
            <v>0</v>
          </cell>
          <cell r="P481">
            <v>0</v>
          </cell>
          <cell r="S481">
            <v>0</v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>
            <v>0</v>
          </cell>
          <cell r="S482">
            <v>0</v>
          </cell>
        </row>
        <row r="483">
          <cell r="E483" t="str">
            <v>ANÁLISE DE PROPOSTA</v>
          </cell>
          <cell r="F483">
            <v>0</v>
          </cell>
          <cell r="P483">
            <v>0</v>
          </cell>
          <cell r="S483">
            <v>0</v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>
            <v>0</v>
          </cell>
          <cell r="S484">
            <v>0</v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>
            <v>0</v>
          </cell>
          <cell r="S485">
            <v>0</v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>
            <v>0</v>
          </cell>
          <cell r="S486">
            <v>0</v>
          </cell>
        </row>
        <row r="487">
          <cell r="E487" t="str">
            <v>ARQUITETURA</v>
          </cell>
          <cell r="F487">
            <v>0</v>
          </cell>
          <cell r="P487">
            <v>0</v>
          </cell>
          <cell r="S487">
            <v>0</v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>
            <v>0</v>
          </cell>
          <cell r="S488">
            <v>0</v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>
            <v>0</v>
          </cell>
          <cell r="S489">
            <v>0</v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>
            <v>0</v>
          </cell>
          <cell r="S490">
            <v>0</v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>
            <v>0</v>
          </cell>
          <cell r="S491">
            <v>0</v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>
            <v>0</v>
          </cell>
          <cell r="S492">
            <v>0</v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>
            <v>0</v>
          </cell>
          <cell r="S493">
            <v>0</v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>
            <v>0</v>
          </cell>
          <cell r="S494">
            <v>0</v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>
            <v>0</v>
          </cell>
          <cell r="S495">
            <v>0</v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>
            <v>0</v>
          </cell>
          <cell r="S496">
            <v>0</v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>
            <v>0</v>
          </cell>
          <cell r="S497">
            <v>0</v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>
            <v>0</v>
          </cell>
          <cell r="S498">
            <v>0</v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>
            <v>0</v>
          </cell>
          <cell r="S499">
            <v>0</v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>
            <v>0</v>
          </cell>
          <cell r="S500">
            <v>0</v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>
            <v>0</v>
          </cell>
          <cell r="S501">
            <v>0</v>
          </cell>
        </row>
        <row r="502">
          <cell r="E502" t="str">
            <v>CONCRETO</v>
          </cell>
          <cell r="F502">
            <v>0</v>
          </cell>
          <cell r="P502">
            <v>0</v>
          </cell>
          <cell r="S502">
            <v>0</v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>
            <v>0</v>
          </cell>
          <cell r="S503">
            <v>0</v>
          </cell>
        </row>
        <row r="504">
          <cell r="E504" t="str">
            <v>METÁLICA</v>
          </cell>
          <cell r="F504">
            <v>0</v>
          </cell>
          <cell r="P504">
            <v>0</v>
          </cell>
          <cell r="S504">
            <v>0</v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>
            <v>0</v>
          </cell>
          <cell r="S505">
            <v>0</v>
          </cell>
        </row>
        <row r="506">
          <cell r="E506" t="str">
            <v>HIDROSSANITÁRIAS</v>
          </cell>
          <cell r="F506">
            <v>0</v>
          </cell>
          <cell r="P506">
            <v>0</v>
          </cell>
          <cell r="S506">
            <v>0</v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>
            <v>0</v>
          </cell>
          <cell r="S507">
            <v>0</v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>
            <v>0</v>
          </cell>
          <cell r="S508">
            <v>0</v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>
            <v>0</v>
          </cell>
          <cell r="S509">
            <v>0</v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>
            <v>0</v>
          </cell>
          <cell r="S510">
            <v>0</v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>
            <v>0</v>
          </cell>
          <cell r="S511">
            <v>0</v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>
            <v>0</v>
          </cell>
          <cell r="S512">
            <v>0</v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>
            <v>0</v>
          </cell>
          <cell r="S513">
            <v>0</v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>
            <v>0</v>
          </cell>
          <cell r="S514">
            <v>0</v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>
            <v>0</v>
          </cell>
          <cell r="S515">
            <v>0</v>
          </cell>
        </row>
        <row r="516">
          <cell r="E516" t="str">
            <v>ARQUITETURA</v>
          </cell>
          <cell r="F516">
            <v>0</v>
          </cell>
          <cell r="P516">
            <v>0</v>
          </cell>
          <cell r="S516">
            <v>0</v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>
            <v>0</v>
          </cell>
          <cell r="S517">
            <v>0</v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>
            <v>0</v>
          </cell>
          <cell r="S518">
            <v>0</v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>
            <v>0</v>
          </cell>
          <cell r="S519">
            <v>0</v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>
            <v>0</v>
          </cell>
          <cell r="S520">
            <v>0</v>
          </cell>
        </row>
        <row r="521">
          <cell r="E521" t="str">
            <v>CONCRETO</v>
          </cell>
          <cell r="F521">
            <v>0</v>
          </cell>
          <cell r="P521">
            <v>0</v>
          </cell>
          <cell r="S521">
            <v>0</v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>
            <v>0</v>
          </cell>
          <cell r="S522">
            <v>0</v>
          </cell>
        </row>
        <row r="523">
          <cell r="E523" t="str">
            <v>METÁLICA</v>
          </cell>
          <cell r="F523">
            <v>0</v>
          </cell>
          <cell r="P523">
            <v>0</v>
          </cell>
          <cell r="S523">
            <v>0</v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>
            <v>0</v>
          </cell>
          <cell r="S524">
            <v>0</v>
          </cell>
        </row>
        <row r="525">
          <cell r="E525" t="str">
            <v>ELÉTRICA</v>
          </cell>
          <cell r="F525">
            <v>0</v>
          </cell>
          <cell r="P525">
            <v>0</v>
          </cell>
          <cell r="S525">
            <v>0</v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>
            <v>0</v>
          </cell>
          <cell r="S526">
            <v>0</v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>
            <v>0</v>
          </cell>
          <cell r="S527">
            <v>0</v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>
            <v>0</v>
          </cell>
          <cell r="S528">
            <v>0</v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>
            <v>0</v>
          </cell>
          <cell r="S529">
            <v>0</v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>
            <v>0</v>
          </cell>
          <cell r="S530">
            <v>0</v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>
            <v>0</v>
          </cell>
          <cell r="S531">
            <v>0</v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>
            <v>0</v>
          </cell>
          <cell r="S532">
            <v>0</v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>
            <v>0</v>
          </cell>
          <cell r="S533">
            <v>0</v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>
            <v>0</v>
          </cell>
          <cell r="S534">
            <v>0</v>
          </cell>
        </row>
        <row r="535">
          <cell r="E535" t="str">
            <v>HIDROSSANITÁRIAS</v>
          </cell>
          <cell r="F535">
            <v>0</v>
          </cell>
          <cell r="P535">
            <v>0</v>
          </cell>
          <cell r="S535">
            <v>0</v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>
            <v>0</v>
          </cell>
          <cell r="S536">
            <v>0</v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>
            <v>0</v>
          </cell>
          <cell r="S537">
            <v>0</v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>
            <v>0</v>
          </cell>
          <cell r="S538">
            <v>0</v>
          </cell>
        </row>
        <row r="539">
          <cell r="E539" t="str">
            <v>ORÇAMENTAÇÃO</v>
          </cell>
          <cell r="F539">
            <v>0</v>
          </cell>
          <cell r="P539">
            <v>0</v>
          </cell>
          <cell r="S539">
            <v>0</v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>
            <v>0</v>
          </cell>
          <cell r="S540">
            <v>0</v>
          </cell>
        </row>
        <row r="541">
          <cell r="E541" t="str">
            <v>ANÁLISE DE PROPOSTA</v>
          </cell>
          <cell r="F541">
            <v>0</v>
          </cell>
          <cell r="P541">
            <v>0</v>
          </cell>
          <cell r="S541">
            <v>0</v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>
            <v>0</v>
          </cell>
          <cell r="S542">
            <v>0</v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>
            <v>0</v>
          </cell>
          <cell r="S543">
            <v>0</v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>
            <v>0</v>
          </cell>
          <cell r="S544">
            <v>0</v>
          </cell>
        </row>
        <row r="545">
          <cell r="E545" t="str">
            <v>ARQUITETURA</v>
          </cell>
          <cell r="F545">
            <v>0</v>
          </cell>
          <cell r="P545">
            <v>0</v>
          </cell>
          <cell r="S545">
            <v>0</v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>
            <v>0</v>
          </cell>
          <cell r="S546">
            <v>0</v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>
            <v>0</v>
          </cell>
          <cell r="S547">
            <v>0</v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>
            <v>0</v>
          </cell>
          <cell r="S548">
            <v>0</v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>
            <v>0</v>
          </cell>
          <cell r="S549">
            <v>0</v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>
            <v>0</v>
          </cell>
          <cell r="S550">
            <v>0</v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>
            <v>0</v>
          </cell>
          <cell r="S551">
            <v>0</v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>
            <v>0</v>
          </cell>
          <cell r="S552">
            <v>0</v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>
            <v>0</v>
          </cell>
          <cell r="S553">
            <v>0</v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>
            <v>0</v>
          </cell>
          <cell r="S554">
            <v>0</v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>
            <v>0</v>
          </cell>
          <cell r="S555">
            <v>0</v>
          </cell>
        </row>
        <row r="556">
          <cell r="E556" t="str">
            <v>METÁLICA</v>
          </cell>
          <cell r="F556">
            <v>0</v>
          </cell>
          <cell r="P556">
            <v>0</v>
          </cell>
          <cell r="S556">
            <v>0</v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>
            <v>0</v>
          </cell>
          <cell r="S557">
            <v>0</v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>
            <v>0</v>
          </cell>
          <cell r="S558">
            <v>0</v>
          </cell>
        </row>
        <row r="559">
          <cell r="E559" t="str">
            <v>ELÉTRICA</v>
          </cell>
          <cell r="F559">
            <v>0</v>
          </cell>
          <cell r="P559">
            <v>0</v>
          </cell>
          <cell r="S559">
            <v>0</v>
          </cell>
        </row>
        <row r="560">
          <cell r="E560" t="str">
            <v>PASSARELAS (Escritório Administrativo)</v>
          </cell>
          <cell r="F560">
            <v>0</v>
          </cell>
          <cell r="P560">
            <v>0</v>
          </cell>
          <cell r="S560">
            <v>0</v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>
            <v>0</v>
          </cell>
          <cell r="S561">
            <v>0</v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>
            <v>0</v>
          </cell>
          <cell r="S562">
            <v>0</v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>
            <v>0</v>
          </cell>
          <cell r="S563">
            <v>0</v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>
            <v>0</v>
          </cell>
          <cell r="S564">
            <v>0</v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>
            <v>0</v>
          </cell>
          <cell r="S565">
            <v>0</v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>
            <v>0</v>
          </cell>
          <cell r="S566">
            <v>0</v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>
            <v>0</v>
          </cell>
          <cell r="S567">
            <v>0</v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>
            <v>0</v>
          </cell>
          <cell r="S568">
            <v>0</v>
          </cell>
        </row>
        <row r="569">
          <cell r="E569" t="str">
            <v>ORÇAMENTAÇÃO</v>
          </cell>
          <cell r="F569">
            <v>0</v>
          </cell>
          <cell r="P569">
            <v>0</v>
          </cell>
          <cell r="S569">
            <v>0</v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>
            <v>0</v>
          </cell>
          <cell r="S570">
            <v>0</v>
          </cell>
        </row>
        <row r="571">
          <cell r="E571" t="str">
            <v>ANÁLISE DE PROPOSTA</v>
          </cell>
          <cell r="F571">
            <v>0</v>
          </cell>
          <cell r="P571">
            <v>0</v>
          </cell>
          <cell r="S571">
            <v>0</v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>
            <v>0</v>
          </cell>
          <cell r="S572">
            <v>0</v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>
            <v>0</v>
          </cell>
          <cell r="S573">
            <v>0</v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>
            <v>0</v>
          </cell>
          <cell r="S574">
            <v>0</v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>
            <v>0</v>
          </cell>
          <cell r="S575">
            <v>0</v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>
            <v>0</v>
          </cell>
          <cell r="S576">
            <v>0</v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>
            <v>0</v>
          </cell>
          <cell r="S577">
            <v>0</v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>
            <v>0</v>
          </cell>
          <cell r="S578">
            <v>0</v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>
            <v>0</v>
          </cell>
          <cell r="S579">
            <v>0</v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>
            <v>0</v>
          </cell>
          <cell r="S580">
            <v>0</v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>
            <v>0</v>
          </cell>
          <cell r="S581">
            <v>0</v>
          </cell>
        </row>
        <row r="582">
          <cell r="E582" t="str">
            <v>HIDROSSANITÁRIAS</v>
          </cell>
          <cell r="F582">
            <v>0</v>
          </cell>
          <cell r="P582">
            <v>0</v>
          </cell>
          <cell r="S582">
            <v>0</v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>
            <v>0</v>
          </cell>
          <cell r="S583">
            <v>0</v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>
            <v>0</v>
          </cell>
          <cell r="S584">
            <v>0</v>
          </cell>
        </row>
        <row r="585">
          <cell r="E585" t="str">
            <v>ORÇAMENTAÇÃO</v>
          </cell>
          <cell r="F585">
            <v>0</v>
          </cell>
          <cell r="P585">
            <v>0</v>
          </cell>
          <cell r="S585">
            <v>0</v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>
            <v>0</v>
          </cell>
          <cell r="S586">
            <v>0</v>
          </cell>
        </row>
        <row r="587">
          <cell r="E587" t="str">
            <v>ANÁLISE DE PROPOSTA</v>
          </cell>
          <cell r="F587">
            <v>0</v>
          </cell>
          <cell r="P587">
            <v>0</v>
          </cell>
          <cell r="S587">
            <v>0</v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>
            <v>0</v>
          </cell>
          <cell r="S588">
            <v>0</v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>
            <v>0</v>
          </cell>
          <cell r="S589">
            <v>0</v>
          </cell>
        </row>
        <row r="590">
          <cell r="E590" t="str">
            <v>ARQUITETURA</v>
          </cell>
          <cell r="F590">
            <v>0</v>
          </cell>
          <cell r="P590">
            <v>0</v>
          </cell>
          <cell r="S590">
            <v>0</v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>
            <v>0</v>
          </cell>
          <cell r="S591">
            <v>0</v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>
            <v>0</v>
          </cell>
          <cell r="S592">
            <v>0</v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>
            <v>0</v>
          </cell>
          <cell r="S593">
            <v>0</v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>
            <v>0</v>
          </cell>
          <cell r="S594">
            <v>0</v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>
            <v>0</v>
          </cell>
          <cell r="S595">
            <v>0</v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>
            <v>0</v>
          </cell>
          <cell r="S596">
            <v>0</v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>
            <v>0</v>
          </cell>
          <cell r="S597">
            <v>0</v>
          </cell>
        </row>
        <row r="598">
          <cell r="E598" t="str">
            <v>CONCRETO</v>
          </cell>
          <cell r="F598">
            <v>0</v>
          </cell>
          <cell r="P598">
            <v>0</v>
          </cell>
          <cell r="S598">
            <v>0</v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>
            <v>0</v>
          </cell>
          <cell r="S599">
            <v>0</v>
          </cell>
        </row>
        <row r="600">
          <cell r="E600" t="str">
            <v>METÁLICA</v>
          </cell>
          <cell r="F600">
            <v>0</v>
          </cell>
          <cell r="P600">
            <v>0</v>
          </cell>
          <cell r="S600">
            <v>0</v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>
            <v>0</v>
          </cell>
          <cell r="S601">
            <v>0</v>
          </cell>
        </row>
        <row r="602">
          <cell r="E602" t="str">
            <v>ELÉTRICA</v>
          </cell>
          <cell r="F602">
            <v>0</v>
          </cell>
          <cell r="P602">
            <v>0</v>
          </cell>
          <cell r="S602">
            <v>0</v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>
            <v>0</v>
          </cell>
          <cell r="S603">
            <v>0</v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>
            <v>0</v>
          </cell>
          <cell r="S604">
            <v>0</v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>
            <v>0</v>
          </cell>
          <cell r="S605">
            <v>0</v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>
            <v>0</v>
          </cell>
          <cell r="S606">
            <v>0</v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>
            <v>0</v>
          </cell>
          <cell r="S607">
            <v>0</v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>
            <v>0</v>
          </cell>
          <cell r="S608">
            <v>0</v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>
            <v>0</v>
          </cell>
          <cell r="S609">
            <v>0</v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>
            <v>0</v>
          </cell>
          <cell r="S610">
            <v>0</v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>
            <v>0</v>
          </cell>
          <cell r="S611">
            <v>0</v>
          </cell>
        </row>
        <row r="612">
          <cell r="E612" t="str">
            <v>TELEFONIA E DADOS</v>
          </cell>
          <cell r="F612">
            <v>0</v>
          </cell>
          <cell r="P612">
            <v>0</v>
          </cell>
          <cell r="S612">
            <v>0</v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>
            <v>0</v>
          </cell>
          <cell r="S613">
            <v>0</v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>
            <v>0</v>
          </cell>
          <cell r="S614">
            <v>0</v>
          </cell>
        </row>
        <row r="615">
          <cell r="E615" t="str">
            <v>HIDROSSANITÁRIAS</v>
          </cell>
          <cell r="F615">
            <v>0</v>
          </cell>
          <cell r="P615">
            <v>0</v>
          </cell>
          <cell r="S615">
            <v>0</v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>
            <v>0</v>
          </cell>
          <cell r="S616">
            <v>0</v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>
            <v>0</v>
          </cell>
          <cell r="S617">
            <v>0</v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>
            <v>0</v>
          </cell>
          <cell r="S618">
            <v>0</v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>
            <v>0</v>
          </cell>
          <cell r="S619">
            <v>0</v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>
            <v>0</v>
          </cell>
          <cell r="S620">
            <v>0</v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>
            <v>0</v>
          </cell>
          <cell r="S621">
            <v>0</v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>
            <v>0</v>
          </cell>
          <cell r="S622">
            <v>0</v>
          </cell>
        </row>
        <row r="623">
          <cell r="E623" t="str">
            <v>ORÇAMENTAÇÃO</v>
          </cell>
          <cell r="F623">
            <v>0</v>
          </cell>
          <cell r="P623">
            <v>0</v>
          </cell>
          <cell r="S623">
            <v>0</v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>
            <v>0</v>
          </cell>
          <cell r="S624">
            <v>0</v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>
            <v>0</v>
          </cell>
          <cell r="S625">
            <v>0</v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>
            <v>0</v>
          </cell>
          <cell r="S626">
            <v>0</v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>
            <v>0</v>
          </cell>
          <cell r="S627">
            <v>0</v>
          </cell>
        </row>
        <row r="628">
          <cell r="E628" t="str">
            <v>ARQUITETURA</v>
          </cell>
          <cell r="F628">
            <v>0</v>
          </cell>
          <cell r="P628">
            <v>0</v>
          </cell>
          <cell r="S628">
            <v>0</v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>
            <v>0</v>
          </cell>
          <cell r="S629">
            <v>0</v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>
            <v>0</v>
          </cell>
          <cell r="S630">
            <v>0</v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>
            <v>0</v>
          </cell>
          <cell r="S631">
            <v>0</v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>
            <v>0</v>
          </cell>
          <cell r="S632">
            <v>0</v>
          </cell>
        </row>
        <row r="633">
          <cell r="E633" t="str">
            <v>CONCRETO</v>
          </cell>
          <cell r="F633">
            <v>0</v>
          </cell>
          <cell r="P633">
            <v>0</v>
          </cell>
          <cell r="S633">
            <v>0</v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>
            <v>0</v>
          </cell>
          <cell r="S634">
            <v>0</v>
          </cell>
        </row>
        <row r="635">
          <cell r="E635" t="str">
            <v>METÁLICA</v>
          </cell>
          <cell r="F635">
            <v>0</v>
          </cell>
          <cell r="P635">
            <v>0</v>
          </cell>
          <cell r="S635">
            <v>0</v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>
            <v>0</v>
          </cell>
          <cell r="S636">
            <v>0</v>
          </cell>
        </row>
        <row r="637">
          <cell r="E637" t="str">
            <v>ELÉTRICA</v>
          </cell>
          <cell r="F637">
            <v>0</v>
          </cell>
          <cell r="P637">
            <v>0</v>
          </cell>
          <cell r="S637">
            <v>0</v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>
            <v>0</v>
          </cell>
          <cell r="S638">
            <v>0</v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>
            <v>0</v>
          </cell>
          <cell r="S639">
            <v>0</v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>
            <v>0</v>
          </cell>
          <cell r="S640">
            <v>0</v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>
            <v>0</v>
          </cell>
          <cell r="S641">
            <v>0</v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>
            <v>0</v>
          </cell>
          <cell r="S642">
            <v>0</v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>
            <v>0</v>
          </cell>
          <cell r="S643">
            <v>0</v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>
            <v>0</v>
          </cell>
          <cell r="S644">
            <v>0</v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>
            <v>0</v>
          </cell>
          <cell r="S645">
            <v>0</v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>
            <v>0</v>
          </cell>
          <cell r="S646">
            <v>0</v>
          </cell>
        </row>
        <row r="647">
          <cell r="E647" t="str">
            <v>TELEFONIA E DADOS</v>
          </cell>
          <cell r="F647">
            <v>0</v>
          </cell>
          <cell r="P647">
            <v>0</v>
          </cell>
          <cell r="S647">
            <v>0</v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>
            <v>0</v>
          </cell>
          <cell r="S648">
            <v>0</v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>
            <v>0</v>
          </cell>
          <cell r="S649">
            <v>0</v>
          </cell>
        </row>
        <row r="650">
          <cell r="E650" t="str">
            <v>HIDROSSANITÁRIA</v>
          </cell>
          <cell r="F650">
            <v>0</v>
          </cell>
          <cell r="P650">
            <v>0</v>
          </cell>
          <cell r="S650">
            <v>0</v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>
            <v>0</v>
          </cell>
          <cell r="S651">
            <v>0</v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>
            <v>0</v>
          </cell>
          <cell r="S652">
            <v>0</v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>
            <v>0</v>
          </cell>
          <cell r="S653">
            <v>0</v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>
            <v>0</v>
          </cell>
          <cell r="S654">
            <v>0</v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>
            <v>0</v>
          </cell>
          <cell r="S655">
            <v>0</v>
          </cell>
        </row>
        <row r="656">
          <cell r="E656" t="str">
            <v>ORÇAMENTAÇÃO</v>
          </cell>
          <cell r="F656">
            <v>0</v>
          </cell>
          <cell r="P656">
            <v>0</v>
          </cell>
          <cell r="S656">
            <v>0</v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>
            <v>0</v>
          </cell>
          <cell r="S657">
            <v>0</v>
          </cell>
        </row>
        <row r="658">
          <cell r="E658" t="str">
            <v>ANÁLISE DE PROPOSTA</v>
          </cell>
          <cell r="F658">
            <v>0</v>
          </cell>
          <cell r="P658">
            <v>0</v>
          </cell>
          <cell r="S658">
            <v>0</v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>
            <v>0</v>
          </cell>
          <cell r="S659">
            <v>0</v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>
            <v>0</v>
          </cell>
          <cell r="S660">
            <v>0</v>
          </cell>
        </row>
        <row r="661">
          <cell r="E661" t="str">
            <v>ARQUITETURA</v>
          </cell>
          <cell r="F661">
            <v>0</v>
          </cell>
          <cell r="P661">
            <v>0</v>
          </cell>
          <cell r="S661">
            <v>0</v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>
            <v>0</v>
          </cell>
          <cell r="S662">
            <v>0</v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>
            <v>0</v>
          </cell>
          <cell r="S663">
            <v>0</v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>
            <v>0</v>
          </cell>
          <cell r="S664">
            <v>0</v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>
            <v>0</v>
          </cell>
          <cell r="S665">
            <v>0</v>
          </cell>
        </row>
        <row r="666">
          <cell r="E666" t="str">
            <v>CONCRETO</v>
          </cell>
          <cell r="F666">
            <v>0</v>
          </cell>
          <cell r="P666">
            <v>0</v>
          </cell>
          <cell r="S666">
            <v>0</v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>
            <v>0</v>
          </cell>
          <cell r="S667">
            <v>0</v>
          </cell>
        </row>
        <row r="668">
          <cell r="E668" t="str">
            <v>ELÉTRICA</v>
          </cell>
          <cell r="F668">
            <v>0</v>
          </cell>
          <cell r="P668">
            <v>0</v>
          </cell>
          <cell r="S668">
            <v>0</v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>
            <v>0</v>
          </cell>
          <cell r="S669">
            <v>0</v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>
            <v>0</v>
          </cell>
          <cell r="S670">
            <v>0</v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>
            <v>0</v>
          </cell>
          <cell r="S671">
            <v>0</v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>
            <v>0</v>
          </cell>
          <cell r="S672">
            <v>0</v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>
            <v>0</v>
          </cell>
          <cell r="S673">
            <v>0</v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>
            <v>0</v>
          </cell>
          <cell r="S674">
            <v>0</v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>
            <v>0</v>
          </cell>
          <cell r="S675">
            <v>0</v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>
            <v>0</v>
          </cell>
          <cell r="S676">
            <v>0</v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>
            <v>0</v>
          </cell>
          <cell r="S677">
            <v>0</v>
          </cell>
        </row>
        <row r="678">
          <cell r="E678" t="str">
            <v>TELEFONIA E DADOS</v>
          </cell>
          <cell r="F678">
            <v>0</v>
          </cell>
          <cell r="P678">
            <v>0</v>
          </cell>
          <cell r="S678">
            <v>0</v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>
            <v>0</v>
          </cell>
          <cell r="S679">
            <v>0</v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>
            <v>0</v>
          </cell>
          <cell r="S680">
            <v>0</v>
          </cell>
        </row>
        <row r="681">
          <cell r="E681" t="str">
            <v>HIDROSSANITÁRIA</v>
          </cell>
          <cell r="F681">
            <v>0</v>
          </cell>
          <cell r="P681">
            <v>0</v>
          </cell>
          <cell r="S681">
            <v>0</v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>
            <v>0</v>
          </cell>
          <cell r="S682">
            <v>0</v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>
            <v>0</v>
          </cell>
          <cell r="S683">
            <v>0</v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>
            <v>0</v>
          </cell>
          <cell r="S684">
            <v>0</v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>
            <v>0</v>
          </cell>
          <cell r="S685">
            <v>0</v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>
            <v>0</v>
          </cell>
          <cell r="S686">
            <v>0</v>
          </cell>
        </row>
        <row r="687">
          <cell r="E687" t="str">
            <v>DRENAGEM PORTARIA</v>
          </cell>
          <cell r="F687">
            <v>0</v>
          </cell>
          <cell r="P687">
            <v>0</v>
          </cell>
          <cell r="S687">
            <v>0</v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>
            <v>0</v>
          </cell>
          <cell r="S688">
            <v>0</v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>
            <v>0</v>
          </cell>
          <cell r="S689">
            <v>0</v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>
            <v>0</v>
          </cell>
          <cell r="S690">
            <v>0</v>
          </cell>
        </row>
        <row r="691">
          <cell r="E691" t="str">
            <v>ORÇAMENTAÇÃO</v>
          </cell>
          <cell r="F691">
            <v>0</v>
          </cell>
          <cell r="P691">
            <v>0</v>
          </cell>
          <cell r="S691">
            <v>0</v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>
            <v>0</v>
          </cell>
          <cell r="S692">
            <v>0</v>
          </cell>
        </row>
        <row r="693">
          <cell r="E693" t="str">
            <v>ANÁLISE DE PROPOSTA</v>
          </cell>
          <cell r="F693">
            <v>0</v>
          </cell>
          <cell r="P693">
            <v>0</v>
          </cell>
          <cell r="S693">
            <v>0</v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>
            <v>0</v>
          </cell>
          <cell r="S694">
            <v>0</v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>
            <v>0</v>
          </cell>
          <cell r="S695">
            <v>0</v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>
            <v>0</v>
          </cell>
          <cell r="S696">
            <v>0</v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>
            <v>0</v>
          </cell>
          <cell r="S697">
            <v>0</v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>
            <v>0</v>
          </cell>
          <cell r="S698">
            <v>0</v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>
            <v>0</v>
          </cell>
          <cell r="S699">
            <v>0</v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>
            <v>0</v>
          </cell>
          <cell r="S700">
            <v>0</v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>
            <v>0</v>
          </cell>
          <cell r="S701">
            <v>0</v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>
            <v>0</v>
          </cell>
          <cell r="S702">
            <v>0</v>
          </cell>
        </row>
        <row r="703">
          <cell r="E703" t="str">
            <v>METÁLICA</v>
          </cell>
          <cell r="F703">
            <v>0</v>
          </cell>
          <cell r="P703">
            <v>0</v>
          </cell>
          <cell r="S703">
            <v>0</v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>
            <v>0</v>
          </cell>
          <cell r="S704">
            <v>0</v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>
            <v>0</v>
          </cell>
          <cell r="S705">
            <v>0</v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>
            <v>0</v>
          </cell>
          <cell r="S706">
            <v>0</v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>
            <v>0</v>
          </cell>
          <cell r="S707">
            <v>0</v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>
            <v>0</v>
          </cell>
          <cell r="S708">
            <v>0</v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>
            <v>0</v>
          </cell>
          <cell r="S709">
            <v>0</v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>
            <v>0</v>
          </cell>
          <cell r="S710">
            <v>0</v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>
            <v>0</v>
          </cell>
          <cell r="S711">
            <v>0</v>
          </cell>
        </row>
        <row r="712">
          <cell r="E712" t="str">
            <v>ARQUITETURA</v>
          </cell>
          <cell r="F712">
            <v>0</v>
          </cell>
          <cell r="P712">
            <v>0</v>
          </cell>
          <cell r="S712">
            <v>0</v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>
            <v>0</v>
          </cell>
          <cell r="S713">
            <v>0</v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>
            <v>0</v>
          </cell>
          <cell r="S714">
            <v>0</v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>
            <v>0</v>
          </cell>
          <cell r="S715">
            <v>0</v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>
            <v>0</v>
          </cell>
          <cell r="S716">
            <v>0</v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>
            <v>0</v>
          </cell>
          <cell r="S717">
            <v>0</v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>
            <v>0</v>
          </cell>
          <cell r="S718">
            <v>0</v>
          </cell>
        </row>
        <row r="719">
          <cell r="E719" t="str">
            <v>CONCRETO</v>
          </cell>
          <cell r="F719">
            <v>0</v>
          </cell>
          <cell r="P719">
            <v>0</v>
          </cell>
          <cell r="S719">
            <v>0</v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>
            <v>0</v>
          </cell>
          <cell r="S720">
            <v>0</v>
          </cell>
        </row>
        <row r="721">
          <cell r="E721" t="str">
            <v>METÁLICA</v>
          </cell>
          <cell r="F721">
            <v>0</v>
          </cell>
          <cell r="P721">
            <v>0</v>
          </cell>
          <cell r="S721">
            <v>0</v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>
            <v>0</v>
          </cell>
          <cell r="S722">
            <v>0</v>
          </cell>
        </row>
        <row r="723">
          <cell r="E723" t="str">
            <v>ELÉTRICA</v>
          </cell>
          <cell r="F723">
            <v>0</v>
          </cell>
          <cell r="P723">
            <v>0</v>
          </cell>
          <cell r="S723">
            <v>0</v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>
            <v>0</v>
          </cell>
          <cell r="S724">
            <v>0</v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>
            <v>0</v>
          </cell>
          <cell r="S725">
            <v>0</v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>
            <v>0</v>
          </cell>
          <cell r="S726">
            <v>0</v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>
            <v>0</v>
          </cell>
          <cell r="S727">
            <v>0</v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>
            <v>0</v>
          </cell>
          <cell r="S728">
            <v>0</v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>
            <v>0</v>
          </cell>
          <cell r="S729">
            <v>0</v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>
            <v>0</v>
          </cell>
          <cell r="S730">
            <v>0</v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>
            <v>0</v>
          </cell>
          <cell r="S731">
            <v>0</v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>
            <v>0</v>
          </cell>
          <cell r="S732">
            <v>0</v>
          </cell>
        </row>
        <row r="733">
          <cell r="E733" t="str">
            <v>TELEFONIA E DADOS</v>
          </cell>
          <cell r="F733">
            <v>0</v>
          </cell>
          <cell r="P733">
            <v>0</v>
          </cell>
          <cell r="S733">
            <v>0</v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>
            <v>0</v>
          </cell>
          <cell r="S734">
            <v>0</v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>
            <v>0</v>
          </cell>
          <cell r="S735">
            <v>0</v>
          </cell>
        </row>
        <row r="736">
          <cell r="E736" t="str">
            <v>HIDROSSANITÁRIA</v>
          </cell>
          <cell r="F736">
            <v>0</v>
          </cell>
          <cell r="P736">
            <v>0</v>
          </cell>
          <cell r="S736">
            <v>0</v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>
            <v>0</v>
          </cell>
          <cell r="S737">
            <v>0</v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>
            <v>0</v>
          </cell>
          <cell r="S738">
            <v>0</v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>
            <v>0</v>
          </cell>
          <cell r="S739">
            <v>0</v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>
            <v>0</v>
          </cell>
          <cell r="S740">
            <v>0</v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>
            <v>0</v>
          </cell>
          <cell r="S741">
            <v>0</v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>
            <v>0</v>
          </cell>
          <cell r="S742">
            <v>0</v>
          </cell>
        </row>
        <row r="743">
          <cell r="E743" t="str">
            <v>ORÇAMENTAÇÃO</v>
          </cell>
          <cell r="F743">
            <v>0</v>
          </cell>
          <cell r="P743">
            <v>0</v>
          </cell>
          <cell r="S743">
            <v>0</v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>
            <v>0</v>
          </cell>
          <cell r="S744">
            <v>0</v>
          </cell>
        </row>
        <row r="745">
          <cell r="E745" t="str">
            <v>ANÁLISE DE PROPOSTA</v>
          </cell>
          <cell r="F745">
            <v>0</v>
          </cell>
          <cell r="P745">
            <v>0</v>
          </cell>
          <cell r="S745">
            <v>0</v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>
            <v>0</v>
          </cell>
          <cell r="S746">
            <v>0</v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>
            <v>0</v>
          </cell>
          <cell r="S747">
            <v>0</v>
          </cell>
        </row>
        <row r="748">
          <cell r="E748" t="str">
            <v>ARQUITETURA</v>
          </cell>
          <cell r="F748">
            <v>0</v>
          </cell>
          <cell r="P748">
            <v>0</v>
          </cell>
          <cell r="S748">
            <v>0</v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>
            <v>0</v>
          </cell>
          <cell r="S749">
            <v>0</v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>
            <v>0</v>
          </cell>
          <cell r="S750">
            <v>0</v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>
            <v>0</v>
          </cell>
          <cell r="S751">
            <v>0</v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>
            <v>0</v>
          </cell>
          <cell r="S752">
            <v>0</v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>
            <v>0</v>
          </cell>
          <cell r="S753">
            <v>0</v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>
            <v>0</v>
          </cell>
          <cell r="S754">
            <v>0</v>
          </cell>
        </row>
        <row r="755">
          <cell r="E755" t="str">
            <v>CONCRETO</v>
          </cell>
          <cell r="F755">
            <v>0</v>
          </cell>
          <cell r="P755">
            <v>0</v>
          </cell>
          <cell r="S755">
            <v>0</v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>
            <v>0</v>
          </cell>
          <cell r="S756">
            <v>0</v>
          </cell>
        </row>
        <row r="757">
          <cell r="E757" t="str">
            <v>METÁLICA</v>
          </cell>
          <cell r="F757">
            <v>0</v>
          </cell>
          <cell r="P757">
            <v>0</v>
          </cell>
          <cell r="S757">
            <v>0</v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>
            <v>0</v>
          </cell>
          <cell r="S758">
            <v>0</v>
          </cell>
        </row>
        <row r="759">
          <cell r="E759" t="str">
            <v>ELÉTRICA</v>
          </cell>
          <cell r="F759">
            <v>0</v>
          </cell>
          <cell r="P759">
            <v>0</v>
          </cell>
          <cell r="S759">
            <v>0</v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>
            <v>0</v>
          </cell>
          <cell r="S760">
            <v>0</v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>
            <v>0</v>
          </cell>
          <cell r="S761">
            <v>0</v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>
            <v>0</v>
          </cell>
          <cell r="S762">
            <v>0</v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>
            <v>0</v>
          </cell>
          <cell r="S763">
            <v>0</v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>
            <v>0</v>
          </cell>
          <cell r="S764">
            <v>0</v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>
            <v>0</v>
          </cell>
          <cell r="S765">
            <v>0</v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>
            <v>0</v>
          </cell>
          <cell r="S766">
            <v>0</v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>
            <v>0</v>
          </cell>
          <cell r="S767">
            <v>0</v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>
            <v>0</v>
          </cell>
          <cell r="S768">
            <v>0</v>
          </cell>
        </row>
        <row r="769">
          <cell r="E769" t="str">
            <v>TELEFONIA E DADOS</v>
          </cell>
          <cell r="F769">
            <v>0</v>
          </cell>
          <cell r="P769">
            <v>0</v>
          </cell>
          <cell r="S769">
            <v>0</v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>
            <v>0</v>
          </cell>
          <cell r="S770">
            <v>0</v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>
            <v>0</v>
          </cell>
          <cell r="S771">
            <v>0</v>
          </cell>
        </row>
        <row r="772">
          <cell r="E772" t="str">
            <v>HIDROSSANITÁRIAS</v>
          </cell>
          <cell r="F772">
            <v>0</v>
          </cell>
          <cell r="P772">
            <v>0</v>
          </cell>
          <cell r="S772">
            <v>0</v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>
            <v>0</v>
          </cell>
          <cell r="S773">
            <v>0</v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>
            <v>0</v>
          </cell>
          <cell r="S774">
            <v>0</v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>
            <v>0</v>
          </cell>
          <cell r="S775">
            <v>0</v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>
            <v>0</v>
          </cell>
          <cell r="S776">
            <v>0</v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>
            <v>0</v>
          </cell>
          <cell r="S777">
            <v>0</v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>
            <v>0</v>
          </cell>
          <cell r="S778">
            <v>0</v>
          </cell>
        </row>
        <row r="779">
          <cell r="E779" t="str">
            <v>ORÇAMENTAÇÃO</v>
          </cell>
          <cell r="F779">
            <v>0</v>
          </cell>
          <cell r="P779">
            <v>0</v>
          </cell>
          <cell r="S779">
            <v>0</v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>
            <v>0</v>
          </cell>
          <cell r="S780">
            <v>0</v>
          </cell>
        </row>
        <row r="781">
          <cell r="E781" t="str">
            <v>ANÁLISE DE PROPOSTA</v>
          </cell>
          <cell r="F781">
            <v>0</v>
          </cell>
          <cell r="P781">
            <v>0</v>
          </cell>
          <cell r="S781">
            <v>0</v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>
            <v>0</v>
          </cell>
          <cell r="S782">
            <v>0</v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>
            <v>0</v>
          </cell>
          <cell r="S783">
            <v>0</v>
          </cell>
        </row>
        <row r="784">
          <cell r="E784" t="str">
            <v>ARQUITETURA</v>
          </cell>
          <cell r="F784">
            <v>0</v>
          </cell>
          <cell r="P784">
            <v>0</v>
          </cell>
          <cell r="S784">
            <v>0</v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>
            <v>0</v>
          </cell>
          <cell r="S785">
            <v>0</v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>
            <v>0</v>
          </cell>
          <cell r="S786">
            <v>0</v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>
            <v>0</v>
          </cell>
          <cell r="S787">
            <v>0</v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>
            <v>0</v>
          </cell>
          <cell r="S788">
            <v>0</v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>
            <v>0</v>
          </cell>
          <cell r="S789">
            <v>0</v>
          </cell>
        </row>
        <row r="790">
          <cell r="E790" t="str">
            <v>CONCRETO</v>
          </cell>
          <cell r="F790">
            <v>0</v>
          </cell>
          <cell r="P790">
            <v>0</v>
          </cell>
          <cell r="S790">
            <v>0</v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>
            <v>0</v>
          </cell>
          <cell r="S791">
            <v>0</v>
          </cell>
        </row>
        <row r="792">
          <cell r="E792" t="str">
            <v>METÁLICA</v>
          </cell>
          <cell r="F792">
            <v>0</v>
          </cell>
          <cell r="P792">
            <v>0</v>
          </cell>
          <cell r="S792">
            <v>0</v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>
            <v>0</v>
          </cell>
          <cell r="S793">
            <v>0</v>
          </cell>
        </row>
        <row r="794">
          <cell r="E794" t="str">
            <v>ELÉTRICA</v>
          </cell>
          <cell r="F794">
            <v>0</v>
          </cell>
          <cell r="P794">
            <v>0</v>
          </cell>
          <cell r="S794">
            <v>0</v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>
            <v>0</v>
          </cell>
          <cell r="S795">
            <v>0</v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>
            <v>0</v>
          </cell>
          <cell r="S796">
            <v>0</v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>
            <v>0</v>
          </cell>
          <cell r="S797">
            <v>0</v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>
            <v>0</v>
          </cell>
          <cell r="S798">
            <v>0</v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>
            <v>0</v>
          </cell>
          <cell r="S799">
            <v>0</v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>
            <v>0</v>
          </cell>
          <cell r="S800">
            <v>0</v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>
            <v>0</v>
          </cell>
          <cell r="S801">
            <v>0</v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>
            <v>0</v>
          </cell>
          <cell r="S802">
            <v>0</v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>
            <v>0</v>
          </cell>
          <cell r="S803">
            <v>0</v>
          </cell>
        </row>
        <row r="804">
          <cell r="E804" t="str">
            <v>TELEFONIA E DADOS</v>
          </cell>
          <cell r="F804">
            <v>0</v>
          </cell>
          <cell r="P804">
            <v>0</v>
          </cell>
          <cell r="S804">
            <v>0</v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>
            <v>0</v>
          </cell>
          <cell r="S805">
            <v>0</v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>
            <v>0</v>
          </cell>
          <cell r="S806">
            <v>0</v>
          </cell>
        </row>
        <row r="807">
          <cell r="E807" t="str">
            <v>HIDROSSANITÁRIAS</v>
          </cell>
          <cell r="F807">
            <v>0</v>
          </cell>
          <cell r="P807">
            <v>0</v>
          </cell>
          <cell r="S807">
            <v>0</v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>
            <v>0</v>
          </cell>
          <cell r="S808">
            <v>0</v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>
            <v>0</v>
          </cell>
          <cell r="S809">
            <v>0</v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>
            <v>0</v>
          </cell>
          <cell r="S810">
            <v>0</v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>
            <v>0</v>
          </cell>
          <cell r="S811">
            <v>0</v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>
            <v>0</v>
          </cell>
          <cell r="S812">
            <v>0</v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>
            <v>0</v>
          </cell>
          <cell r="S813">
            <v>0</v>
          </cell>
        </row>
        <row r="814">
          <cell r="E814" t="str">
            <v>ORÇAMENTAÇÃO</v>
          </cell>
          <cell r="F814">
            <v>0</v>
          </cell>
          <cell r="P814">
            <v>0</v>
          </cell>
          <cell r="S814">
            <v>0</v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>
            <v>0</v>
          </cell>
          <cell r="S815">
            <v>0</v>
          </cell>
        </row>
        <row r="816">
          <cell r="E816" t="str">
            <v>ANÁLISE DE PROPOSTA</v>
          </cell>
          <cell r="F816">
            <v>0</v>
          </cell>
          <cell r="P816">
            <v>0</v>
          </cell>
          <cell r="S816">
            <v>0</v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>
            <v>0</v>
          </cell>
          <cell r="S817">
            <v>0</v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>
            <v>0</v>
          </cell>
          <cell r="S818">
            <v>0</v>
          </cell>
        </row>
        <row r="819">
          <cell r="E819" t="str">
            <v>ARQUITETURA</v>
          </cell>
          <cell r="F819">
            <v>0</v>
          </cell>
          <cell r="P819">
            <v>0</v>
          </cell>
          <cell r="S819">
            <v>0</v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>
            <v>0</v>
          </cell>
          <cell r="S820">
            <v>0</v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>
            <v>0</v>
          </cell>
          <cell r="S821">
            <v>0</v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>
            <v>0</v>
          </cell>
          <cell r="S822">
            <v>0</v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>
            <v>0</v>
          </cell>
          <cell r="S823">
            <v>0</v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>
            <v>0</v>
          </cell>
          <cell r="S824">
            <v>0</v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>
            <v>0</v>
          </cell>
          <cell r="S825">
            <v>0</v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>
            <v>0</v>
          </cell>
          <cell r="S826">
            <v>0</v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>
            <v>0</v>
          </cell>
          <cell r="S827">
            <v>0</v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>
            <v>0</v>
          </cell>
          <cell r="S828">
            <v>0</v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>
            <v>0</v>
          </cell>
          <cell r="S829">
            <v>0</v>
          </cell>
        </row>
        <row r="830">
          <cell r="E830" t="str">
            <v>CONCRETO</v>
          </cell>
          <cell r="F830">
            <v>0</v>
          </cell>
          <cell r="P830">
            <v>0</v>
          </cell>
          <cell r="S830">
            <v>0</v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>
            <v>0</v>
          </cell>
          <cell r="S831">
            <v>0</v>
          </cell>
        </row>
        <row r="832">
          <cell r="E832" t="str">
            <v>METÁLICA</v>
          </cell>
          <cell r="F832">
            <v>0</v>
          </cell>
          <cell r="P832">
            <v>0</v>
          </cell>
          <cell r="S832">
            <v>0</v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>
            <v>0</v>
          </cell>
          <cell r="S833">
            <v>0</v>
          </cell>
        </row>
        <row r="834">
          <cell r="E834" t="str">
            <v>ELÉTRICA</v>
          </cell>
          <cell r="F834">
            <v>0</v>
          </cell>
          <cell r="P834">
            <v>0</v>
          </cell>
          <cell r="S834">
            <v>0</v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>
            <v>0</v>
          </cell>
          <cell r="S835">
            <v>0</v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>
            <v>0</v>
          </cell>
          <cell r="S836">
            <v>0</v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>
            <v>0</v>
          </cell>
          <cell r="S837">
            <v>0</v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>
            <v>0</v>
          </cell>
          <cell r="S838">
            <v>0</v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>
            <v>0</v>
          </cell>
          <cell r="S839">
            <v>0</v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>
            <v>0</v>
          </cell>
          <cell r="S840">
            <v>0</v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>
            <v>0</v>
          </cell>
          <cell r="S841">
            <v>0</v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>
            <v>0</v>
          </cell>
          <cell r="S842">
            <v>0</v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>
            <v>0</v>
          </cell>
          <cell r="S843">
            <v>0</v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>
            <v>0</v>
          </cell>
          <cell r="S844">
            <v>0</v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>
            <v>0</v>
          </cell>
          <cell r="S845">
            <v>0</v>
          </cell>
        </row>
        <row r="846">
          <cell r="E846" t="str">
            <v>TELEFONIA E DADOS</v>
          </cell>
          <cell r="F846">
            <v>0</v>
          </cell>
          <cell r="P846">
            <v>0</v>
          </cell>
          <cell r="S846">
            <v>0</v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>
            <v>0</v>
          </cell>
          <cell r="S847">
            <v>0</v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>
            <v>0</v>
          </cell>
          <cell r="S848">
            <v>0</v>
          </cell>
        </row>
        <row r="849">
          <cell r="E849" t="str">
            <v>HIDROSSANITÁRIAS</v>
          </cell>
          <cell r="F849">
            <v>0</v>
          </cell>
          <cell r="P849">
            <v>0</v>
          </cell>
          <cell r="S849">
            <v>0</v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>
            <v>0</v>
          </cell>
          <cell r="S850">
            <v>0</v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>
            <v>0</v>
          </cell>
          <cell r="S851">
            <v>0</v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>
            <v>0</v>
          </cell>
          <cell r="S852">
            <v>0</v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>
            <v>0</v>
          </cell>
          <cell r="S853">
            <v>0</v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>
            <v>0</v>
          </cell>
          <cell r="S854">
            <v>0</v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>
            <v>0</v>
          </cell>
          <cell r="S855">
            <v>0</v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>
            <v>0</v>
          </cell>
          <cell r="S856">
            <v>0</v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>
            <v>0</v>
          </cell>
          <cell r="S857">
            <v>0</v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>
            <v>0</v>
          </cell>
          <cell r="S858">
            <v>0</v>
          </cell>
        </row>
        <row r="859">
          <cell r="E859" t="str">
            <v>ORÇAMENTAÇÃO</v>
          </cell>
          <cell r="F859">
            <v>0</v>
          </cell>
          <cell r="P859">
            <v>0</v>
          </cell>
          <cell r="S859">
            <v>0</v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>
            <v>0</v>
          </cell>
          <cell r="S860">
            <v>0</v>
          </cell>
        </row>
        <row r="861">
          <cell r="E861" t="str">
            <v>ANÁLISE DE PROPOSTA</v>
          </cell>
          <cell r="F861">
            <v>0</v>
          </cell>
          <cell r="P861">
            <v>0</v>
          </cell>
          <cell r="S861">
            <v>0</v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>
            <v>0</v>
          </cell>
          <cell r="S862">
            <v>0</v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>
            <v>0</v>
          </cell>
          <cell r="S863">
            <v>0</v>
          </cell>
        </row>
        <row r="864">
          <cell r="E864" t="str">
            <v>ARQUITETURA</v>
          </cell>
          <cell r="F864">
            <v>0</v>
          </cell>
          <cell r="P864">
            <v>0</v>
          </cell>
          <cell r="S864">
            <v>0</v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>
            <v>0</v>
          </cell>
          <cell r="S865">
            <v>0</v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>
            <v>0</v>
          </cell>
          <cell r="S866">
            <v>0</v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>
            <v>0</v>
          </cell>
          <cell r="S867">
            <v>0</v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>
            <v>0</v>
          </cell>
          <cell r="S868">
            <v>0</v>
          </cell>
        </row>
        <row r="869">
          <cell r="E869" t="str">
            <v>CONCRETO</v>
          </cell>
          <cell r="F869">
            <v>0</v>
          </cell>
          <cell r="P869">
            <v>0</v>
          </cell>
          <cell r="S869">
            <v>0</v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>
            <v>0</v>
          </cell>
          <cell r="S870">
            <v>0</v>
          </cell>
        </row>
        <row r="871">
          <cell r="E871" t="str">
            <v>METÁLICA</v>
          </cell>
          <cell r="F871">
            <v>0</v>
          </cell>
          <cell r="P871">
            <v>0</v>
          </cell>
          <cell r="S871">
            <v>0</v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>
            <v>0</v>
          </cell>
          <cell r="S872">
            <v>0</v>
          </cell>
        </row>
        <row r="873">
          <cell r="E873" t="str">
            <v>ELÉTRICA</v>
          </cell>
          <cell r="F873">
            <v>0</v>
          </cell>
          <cell r="P873">
            <v>0</v>
          </cell>
          <cell r="S873">
            <v>0</v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>
            <v>0</v>
          </cell>
          <cell r="S874">
            <v>0</v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>
            <v>0</v>
          </cell>
          <cell r="S875">
            <v>0</v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>
            <v>0</v>
          </cell>
          <cell r="S876">
            <v>0</v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>
            <v>0</v>
          </cell>
          <cell r="S877">
            <v>0</v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>
            <v>0</v>
          </cell>
          <cell r="S878">
            <v>0</v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>
            <v>0</v>
          </cell>
          <cell r="S879">
            <v>0</v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>
            <v>0</v>
          </cell>
          <cell r="S880">
            <v>0</v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>
            <v>0</v>
          </cell>
          <cell r="S881">
            <v>0</v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>
            <v>0</v>
          </cell>
          <cell r="S882">
            <v>0</v>
          </cell>
        </row>
        <row r="883">
          <cell r="E883" t="str">
            <v>TELEFONIA E DADOS</v>
          </cell>
          <cell r="F883">
            <v>0</v>
          </cell>
          <cell r="P883">
            <v>0</v>
          </cell>
          <cell r="S883">
            <v>0</v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>
            <v>0</v>
          </cell>
          <cell r="S884">
            <v>0</v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>
            <v>0</v>
          </cell>
          <cell r="S885">
            <v>0</v>
          </cell>
        </row>
        <row r="886">
          <cell r="E886" t="str">
            <v>HIDROSSANITÁRIAS</v>
          </cell>
          <cell r="F886">
            <v>0</v>
          </cell>
          <cell r="P886">
            <v>0</v>
          </cell>
          <cell r="S886">
            <v>0</v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>
            <v>0</v>
          </cell>
          <cell r="S887">
            <v>0</v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>
            <v>0</v>
          </cell>
          <cell r="S888">
            <v>0</v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>
            <v>0</v>
          </cell>
          <cell r="S889">
            <v>0</v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>
            <v>0</v>
          </cell>
          <cell r="S890">
            <v>0</v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>
            <v>0</v>
          </cell>
          <cell r="S891">
            <v>0</v>
          </cell>
        </row>
        <row r="892">
          <cell r="E892" t="str">
            <v>ORÇAMENTAÇÃO</v>
          </cell>
          <cell r="F892">
            <v>0</v>
          </cell>
          <cell r="P892">
            <v>0</v>
          </cell>
          <cell r="S892">
            <v>0</v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>
            <v>0</v>
          </cell>
          <cell r="S893">
            <v>0</v>
          </cell>
        </row>
        <row r="894">
          <cell r="E894" t="str">
            <v>ANÁLISE DE PROPOSTA</v>
          </cell>
          <cell r="F894">
            <v>0</v>
          </cell>
          <cell r="P894">
            <v>0</v>
          </cell>
          <cell r="S894">
            <v>0</v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>
            <v>0</v>
          </cell>
          <cell r="S895">
            <v>0</v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>
            <v>0</v>
          </cell>
          <cell r="S896">
            <v>0</v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>
            <v>0</v>
          </cell>
          <cell r="S897">
            <v>0</v>
          </cell>
        </row>
        <row r="898">
          <cell r="E898" t="str">
            <v>ARQUITETURA</v>
          </cell>
          <cell r="F898">
            <v>0</v>
          </cell>
          <cell r="P898">
            <v>0</v>
          </cell>
          <cell r="S898">
            <v>0</v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>
            <v>0</v>
          </cell>
          <cell r="S899">
            <v>0</v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>
            <v>0</v>
          </cell>
          <cell r="S900">
            <v>0</v>
          </cell>
        </row>
        <row r="901">
          <cell r="E901" t="str">
            <v>CONCRETO</v>
          </cell>
          <cell r="F901">
            <v>0</v>
          </cell>
          <cell r="P901">
            <v>0</v>
          </cell>
          <cell r="S901">
            <v>0</v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>
            <v>0</v>
          </cell>
          <cell r="S902">
            <v>0</v>
          </cell>
        </row>
        <row r="903">
          <cell r="E903" t="str">
            <v>METÁLICA</v>
          </cell>
          <cell r="F903">
            <v>0</v>
          </cell>
          <cell r="P903">
            <v>0</v>
          </cell>
          <cell r="S903">
            <v>0</v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>
            <v>0</v>
          </cell>
          <cell r="S904">
            <v>0</v>
          </cell>
        </row>
        <row r="905">
          <cell r="E905" t="str">
            <v>ELÉTRICA</v>
          </cell>
          <cell r="F905">
            <v>0</v>
          </cell>
          <cell r="P905">
            <v>0</v>
          </cell>
          <cell r="S905">
            <v>0</v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>
            <v>0</v>
          </cell>
          <cell r="S906">
            <v>0</v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>
            <v>0</v>
          </cell>
          <cell r="S907">
            <v>0</v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>
            <v>0</v>
          </cell>
          <cell r="S908">
            <v>0</v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>
            <v>0</v>
          </cell>
          <cell r="S909">
            <v>0</v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>
            <v>0</v>
          </cell>
          <cell r="S910">
            <v>0</v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>
            <v>0</v>
          </cell>
          <cell r="S911">
            <v>0</v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>
            <v>0</v>
          </cell>
          <cell r="S912">
            <v>0</v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>
            <v>0</v>
          </cell>
          <cell r="S913">
            <v>0</v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>
            <v>0</v>
          </cell>
          <cell r="S914">
            <v>0</v>
          </cell>
        </row>
        <row r="915">
          <cell r="E915" t="str">
            <v>TELEFONIA E DADOS</v>
          </cell>
          <cell r="F915">
            <v>0</v>
          </cell>
          <cell r="P915">
            <v>0</v>
          </cell>
          <cell r="S915">
            <v>0</v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>
            <v>0</v>
          </cell>
          <cell r="S916">
            <v>0</v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>
            <v>0</v>
          </cell>
          <cell r="S917">
            <v>0</v>
          </cell>
        </row>
        <row r="918">
          <cell r="E918" t="str">
            <v>HIDROSSANITÁRIAS</v>
          </cell>
          <cell r="F918">
            <v>0</v>
          </cell>
          <cell r="P918">
            <v>0</v>
          </cell>
          <cell r="S918">
            <v>0</v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>
            <v>0</v>
          </cell>
          <cell r="S919">
            <v>0</v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>
            <v>0</v>
          </cell>
          <cell r="S920">
            <v>0</v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>
            <v>0</v>
          </cell>
          <cell r="S921">
            <v>0</v>
          </cell>
        </row>
        <row r="922">
          <cell r="E922" t="str">
            <v>ORÇAMENTAÇÃO</v>
          </cell>
          <cell r="F922">
            <v>0</v>
          </cell>
          <cell r="P922">
            <v>0</v>
          </cell>
          <cell r="S922">
            <v>0</v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>
            <v>0</v>
          </cell>
          <cell r="S923">
            <v>0</v>
          </cell>
        </row>
        <row r="924">
          <cell r="E924" t="str">
            <v>ANÁLISE DE PROPOSTA</v>
          </cell>
          <cell r="F924">
            <v>0</v>
          </cell>
          <cell r="P924">
            <v>0</v>
          </cell>
          <cell r="S924">
            <v>0</v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>
            <v>0</v>
          </cell>
          <cell r="S925">
            <v>0</v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>
            <v>0</v>
          </cell>
          <cell r="S926">
            <v>0</v>
          </cell>
        </row>
        <row r="927">
          <cell r="E927" t="str">
            <v>ARQUITETURA</v>
          </cell>
          <cell r="F927">
            <v>0</v>
          </cell>
          <cell r="P927">
            <v>0</v>
          </cell>
          <cell r="S927">
            <v>0</v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>
            <v>0</v>
          </cell>
          <cell r="S928">
            <v>0</v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>
            <v>0</v>
          </cell>
          <cell r="S929">
            <v>0</v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>
            <v>0</v>
          </cell>
          <cell r="S930">
            <v>0</v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>
            <v>0</v>
          </cell>
          <cell r="S931">
            <v>0</v>
          </cell>
        </row>
        <row r="932">
          <cell r="E932" t="str">
            <v>CONCRETO</v>
          </cell>
          <cell r="F932">
            <v>0</v>
          </cell>
          <cell r="P932">
            <v>0</v>
          </cell>
          <cell r="S932">
            <v>0</v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>
            <v>0</v>
          </cell>
          <cell r="S933">
            <v>0</v>
          </cell>
        </row>
        <row r="934">
          <cell r="E934" t="str">
            <v>METÁLICA</v>
          </cell>
          <cell r="F934">
            <v>0</v>
          </cell>
          <cell r="P934">
            <v>0</v>
          </cell>
          <cell r="S934">
            <v>0</v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>
            <v>0</v>
          </cell>
          <cell r="S935">
            <v>0</v>
          </cell>
        </row>
        <row r="936">
          <cell r="E936" t="str">
            <v>ELÉTRICA</v>
          </cell>
          <cell r="F936">
            <v>0</v>
          </cell>
          <cell r="P936">
            <v>0</v>
          </cell>
          <cell r="S936">
            <v>0</v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>
            <v>0</v>
          </cell>
          <cell r="S937">
            <v>0</v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>
            <v>0</v>
          </cell>
          <cell r="S938">
            <v>0</v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>
            <v>0</v>
          </cell>
          <cell r="S939">
            <v>0</v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>
            <v>0</v>
          </cell>
          <cell r="S940">
            <v>0</v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>
            <v>0</v>
          </cell>
          <cell r="S941">
            <v>0</v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>
            <v>0</v>
          </cell>
          <cell r="S942">
            <v>0</v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>
            <v>0</v>
          </cell>
          <cell r="S943">
            <v>0</v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>
            <v>0</v>
          </cell>
          <cell r="S944">
            <v>0</v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>
            <v>0</v>
          </cell>
          <cell r="S945">
            <v>0</v>
          </cell>
        </row>
        <row r="946">
          <cell r="E946" t="str">
            <v>TELEFONIA E DADOS</v>
          </cell>
          <cell r="F946">
            <v>0</v>
          </cell>
          <cell r="P946">
            <v>0</v>
          </cell>
          <cell r="S946">
            <v>0</v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>
            <v>0</v>
          </cell>
          <cell r="S947">
            <v>0</v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>
            <v>0</v>
          </cell>
          <cell r="S948">
            <v>0</v>
          </cell>
        </row>
        <row r="949">
          <cell r="E949" t="str">
            <v>HIDROSSANITÁRIAS</v>
          </cell>
          <cell r="F949">
            <v>0</v>
          </cell>
          <cell r="P949">
            <v>0</v>
          </cell>
          <cell r="S949">
            <v>0</v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>
            <v>0</v>
          </cell>
          <cell r="S950">
            <v>0</v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>
            <v>0</v>
          </cell>
          <cell r="S951">
            <v>0</v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>
            <v>0</v>
          </cell>
          <cell r="S952">
            <v>0</v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>
            <v>0</v>
          </cell>
          <cell r="S953">
            <v>0</v>
          </cell>
        </row>
        <row r="954">
          <cell r="E954" t="str">
            <v>ORÇAMENTAÇÃO</v>
          </cell>
          <cell r="F954">
            <v>0</v>
          </cell>
          <cell r="P954">
            <v>0</v>
          </cell>
          <cell r="S954">
            <v>0</v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>
            <v>0</v>
          </cell>
          <cell r="S955">
            <v>0</v>
          </cell>
        </row>
        <row r="956">
          <cell r="E956" t="str">
            <v>ANÁLISE DE PROPOSTA</v>
          </cell>
          <cell r="F956">
            <v>0</v>
          </cell>
          <cell r="P956">
            <v>0</v>
          </cell>
          <cell r="S956">
            <v>0</v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>
            <v>0</v>
          </cell>
          <cell r="S957">
            <v>0</v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>
            <v>0</v>
          </cell>
          <cell r="S958">
            <v>0</v>
          </cell>
        </row>
        <row r="959">
          <cell r="E959" t="str">
            <v>ARQUITETURA</v>
          </cell>
          <cell r="F959">
            <v>0</v>
          </cell>
          <cell r="P959">
            <v>0</v>
          </cell>
          <cell r="S959">
            <v>0</v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>
            <v>0</v>
          </cell>
          <cell r="S960">
            <v>0</v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>
            <v>0</v>
          </cell>
          <cell r="S961">
            <v>0</v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>
            <v>0</v>
          </cell>
          <cell r="S962">
            <v>0</v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>
            <v>0</v>
          </cell>
          <cell r="S963">
            <v>0</v>
          </cell>
        </row>
        <row r="964">
          <cell r="E964" t="str">
            <v>CIVIL - CONCRETO</v>
          </cell>
          <cell r="F964">
            <v>0</v>
          </cell>
          <cell r="P964">
            <v>0</v>
          </cell>
          <cell r="S964">
            <v>0</v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>
            <v>0</v>
          </cell>
          <cell r="S965">
            <v>0</v>
          </cell>
        </row>
        <row r="966">
          <cell r="E966" t="str">
            <v>CIVIL METÁLICA</v>
          </cell>
          <cell r="F966">
            <v>0</v>
          </cell>
          <cell r="P966">
            <v>0</v>
          </cell>
          <cell r="S966">
            <v>0</v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>
            <v>0</v>
          </cell>
          <cell r="S967">
            <v>0</v>
          </cell>
        </row>
        <row r="968">
          <cell r="E968" t="str">
            <v>ELÉTRICA</v>
          </cell>
          <cell r="F968">
            <v>0</v>
          </cell>
          <cell r="P968">
            <v>0</v>
          </cell>
          <cell r="S968">
            <v>0</v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>
            <v>0</v>
          </cell>
          <cell r="S969">
            <v>0</v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>
            <v>0</v>
          </cell>
          <cell r="S970">
            <v>0</v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>
            <v>0</v>
          </cell>
          <cell r="S971">
            <v>0</v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>
            <v>0</v>
          </cell>
          <cell r="S972">
            <v>0</v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>
            <v>0</v>
          </cell>
          <cell r="S973">
            <v>0</v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>
            <v>0</v>
          </cell>
          <cell r="S974">
            <v>0</v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>
            <v>0</v>
          </cell>
          <cell r="S975">
            <v>0</v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>
            <v>0</v>
          </cell>
          <cell r="S976">
            <v>0</v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>
            <v>0</v>
          </cell>
          <cell r="S977">
            <v>0</v>
          </cell>
        </row>
        <row r="978">
          <cell r="E978" t="str">
            <v>HIDROSSANITÁRIA</v>
          </cell>
          <cell r="F978">
            <v>0</v>
          </cell>
          <cell r="P978">
            <v>0</v>
          </cell>
          <cell r="S978">
            <v>0</v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>
            <v>0</v>
          </cell>
          <cell r="S979">
            <v>0</v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>
            <v>0</v>
          </cell>
          <cell r="S980">
            <v>0</v>
          </cell>
        </row>
        <row r="981">
          <cell r="E981" t="str">
            <v>ORÇAMENTAÇÃO</v>
          </cell>
          <cell r="F981">
            <v>0</v>
          </cell>
          <cell r="P981">
            <v>0</v>
          </cell>
          <cell r="S981">
            <v>0</v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>
            <v>0</v>
          </cell>
          <cell r="S982">
            <v>0</v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>
            <v>0</v>
          </cell>
          <cell r="S983">
            <v>0</v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>
            <v>0</v>
          </cell>
          <cell r="S984">
            <v>0</v>
          </cell>
        </row>
        <row r="985">
          <cell r="E985" t="str">
            <v>ARQUITETURA</v>
          </cell>
          <cell r="F985">
            <v>0</v>
          </cell>
          <cell r="P985">
            <v>0</v>
          </cell>
          <cell r="S985">
            <v>0</v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>
            <v>0</v>
          </cell>
          <cell r="S986">
            <v>0</v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>
            <v>0</v>
          </cell>
          <cell r="S987">
            <v>0</v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>
            <v>0</v>
          </cell>
          <cell r="S988">
            <v>0</v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>
            <v>0</v>
          </cell>
          <cell r="S989">
            <v>0</v>
          </cell>
        </row>
        <row r="990">
          <cell r="E990" t="str">
            <v>CIVIL - CONCRETO</v>
          </cell>
          <cell r="F990">
            <v>0</v>
          </cell>
          <cell r="P990">
            <v>0</v>
          </cell>
          <cell r="S990">
            <v>0</v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>
            <v>0</v>
          </cell>
          <cell r="S991">
            <v>0</v>
          </cell>
        </row>
        <row r="992">
          <cell r="E992" t="str">
            <v>CIVIL METÁLICA</v>
          </cell>
          <cell r="F992">
            <v>0</v>
          </cell>
          <cell r="P992">
            <v>0</v>
          </cell>
          <cell r="S992">
            <v>0</v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>
            <v>0</v>
          </cell>
          <cell r="S993">
            <v>0</v>
          </cell>
        </row>
        <row r="994">
          <cell r="E994" t="str">
            <v>ELÉTRICA</v>
          </cell>
          <cell r="F994">
            <v>0</v>
          </cell>
          <cell r="P994">
            <v>0</v>
          </cell>
          <cell r="S994">
            <v>0</v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>
            <v>0</v>
          </cell>
          <cell r="S995">
            <v>0</v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>
            <v>0</v>
          </cell>
          <cell r="S996">
            <v>0</v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>
            <v>0</v>
          </cell>
          <cell r="S997">
            <v>0</v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>
            <v>0</v>
          </cell>
          <cell r="S998">
            <v>0</v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>
            <v>0</v>
          </cell>
          <cell r="S999">
            <v>0</v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>
            <v>0</v>
          </cell>
          <cell r="S1000">
            <v>0</v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>
            <v>0</v>
          </cell>
          <cell r="S1001">
            <v>0</v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>
            <v>0</v>
          </cell>
          <cell r="S1002">
            <v>0</v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>
            <v>0</v>
          </cell>
          <cell r="S1003">
            <v>0</v>
          </cell>
        </row>
        <row r="1004">
          <cell r="E1004" t="str">
            <v>HIDROSSANITÁRIAS</v>
          </cell>
          <cell r="F1004">
            <v>0</v>
          </cell>
          <cell r="P1004">
            <v>0</v>
          </cell>
          <cell r="S1004">
            <v>0</v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>
            <v>0</v>
          </cell>
          <cell r="S1005">
            <v>0</v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>
            <v>0</v>
          </cell>
          <cell r="S1006">
            <v>0</v>
          </cell>
        </row>
        <row r="1007">
          <cell r="E1007" t="str">
            <v>ORÇAMENTAÇÃO</v>
          </cell>
          <cell r="F1007">
            <v>0</v>
          </cell>
          <cell r="P1007">
            <v>0</v>
          </cell>
          <cell r="S1007">
            <v>0</v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>
            <v>0</v>
          </cell>
          <cell r="S1008">
            <v>0</v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>
            <v>0</v>
          </cell>
          <cell r="S1009">
            <v>0</v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>
            <v>0</v>
          </cell>
          <cell r="S1010">
            <v>0</v>
          </cell>
        </row>
        <row r="1011">
          <cell r="E1011" t="str">
            <v>ARQUITETURA</v>
          </cell>
          <cell r="F1011">
            <v>0</v>
          </cell>
          <cell r="P1011">
            <v>0</v>
          </cell>
          <cell r="S1011">
            <v>0</v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>
            <v>0</v>
          </cell>
          <cell r="S1012">
            <v>0</v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>
            <v>0</v>
          </cell>
          <cell r="S1013">
            <v>0</v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>
            <v>0</v>
          </cell>
          <cell r="S1014">
            <v>0</v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>
            <v>0</v>
          </cell>
          <cell r="S1015">
            <v>0</v>
          </cell>
        </row>
        <row r="1016">
          <cell r="E1016" t="str">
            <v>CIVIL - CONCRETO</v>
          </cell>
          <cell r="F1016">
            <v>0</v>
          </cell>
          <cell r="P1016">
            <v>0</v>
          </cell>
          <cell r="S1016">
            <v>0</v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>
            <v>0</v>
          </cell>
          <cell r="S1017">
            <v>0</v>
          </cell>
        </row>
        <row r="1018">
          <cell r="E1018" t="str">
            <v>CIVIL METÁLICA</v>
          </cell>
          <cell r="F1018">
            <v>0</v>
          </cell>
          <cell r="P1018">
            <v>0</v>
          </cell>
          <cell r="S1018">
            <v>0</v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>
            <v>0</v>
          </cell>
          <cell r="S1019">
            <v>0</v>
          </cell>
        </row>
        <row r="1020">
          <cell r="E1020" t="str">
            <v>ELÉTRICA</v>
          </cell>
          <cell r="F1020">
            <v>0</v>
          </cell>
          <cell r="P1020">
            <v>0</v>
          </cell>
          <cell r="S1020">
            <v>0</v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>
            <v>0</v>
          </cell>
          <cell r="S1021">
            <v>0</v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>
            <v>0</v>
          </cell>
          <cell r="S1022">
            <v>0</v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>
            <v>0</v>
          </cell>
          <cell r="S1023">
            <v>0</v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>
            <v>0</v>
          </cell>
          <cell r="S1024">
            <v>0</v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>
            <v>0</v>
          </cell>
          <cell r="S1025">
            <v>0</v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>
            <v>0</v>
          </cell>
          <cell r="S1026">
            <v>0</v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>
            <v>0</v>
          </cell>
          <cell r="S1027">
            <v>0</v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>
            <v>0</v>
          </cell>
          <cell r="S1028">
            <v>0</v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>
            <v>0</v>
          </cell>
          <cell r="S1029">
            <v>0</v>
          </cell>
        </row>
        <row r="1030">
          <cell r="E1030" t="str">
            <v>HIDROSSANITÁRIAS</v>
          </cell>
          <cell r="F1030">
            <v>0</v>
          </cell>
          <cell r="P1030">
            <v>0</v>
          </cell>
          <cell r="S1030">
            <v>0</v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>
            <v>0</v>
          </cell>
          <cell r="S1031">
            <v>0</v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>
            <v>0</v>
          </cell>
          <cell r="S1032">
            <v>0</v>
          </cell>
        </row>
        <row r="1033">
          <cell r="E1033" t="str">
            <v>ORÇAMENTAÇÃO</v>
          </cell>
          <cell r="F1033">
            <v>0</v>
          </cell>
          <cell r="P1033">
            <v>0</v>
          </cell>
          <cell r="S1033">
            <v>0</v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>
            <v>0</v>
          </cell>
          <cell r="S1034">
            <v>0</v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>
            <v>0</v>
          </cell>
          <cell r="S1035">
            <v>0</v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>
            <v>0</v>
          </cell>
          <cell r="S1036">
            <v>0</v>
          </cell>
        </row>
        <row r="1037">
          <cell r="E1037" t="str">
            <v>ARQUITETURA</v>
          </cell>
          <cell r="F1037">
            <v>0</v>
          </cell>
          <cell r="P1037">
            <v>0</v>
          </cell>
          <cell r="S1037">
            <v>0</v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>
            <v>0</v>
          </cell>
          <cell r="S1038">
            <v>0</v>
          </cell>
        </row>
        <row r="1039">
          <cell r="E1039" t="str">
            <v>CIVIL - CONCRETO</v>
          </cell>
          <cell r="F1039">
            <v>0</v>
          </cell>
          <cell r="P1039">
            <v>0</v>
          </cell>
          <cell r="S1039">
            <v>0</v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>
            <v>0</v>
          </cell>
          <cell r="S1040">
            <v>0</v>
          </cell>
        </row>
        <row r="1041">
          <cell r="E1041" t="str">
            <v>CIVIL METÁLICA</v>
          </cell>
          <cell r="F1041">
            <v>0</v>
          </cell>
          <cell r="P1041">
            <v>0</v>
          </cell>
          <cell r="S1041">
            <v>0</v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>
            <v>0</v>
          </cell>
          <cell r="S1042">
            <v>0</v>
          </cell>
        </row>
        <row r="1043">
          <cell r="E1043" t="str">
            <v>ORÇAMENTAÇÃO</v>
          </cell>
          <cell r="F1043">
            <v>0</v>
          </cell>
          <cell r="P1043">
            <v>0</v>
          </cell>
          <cell r="S1043">
            <v>0</v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>
            <v>0</v>
          </cell>
          <cell r="S1044">
            <v>0</v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>
            <v>0</v>
          </cell>
          <cell r="S1045">
            <v>0</v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>
            <v>0</v>
          </cell>
          <cell r="S1046">
            <v>0</v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>
            <v>0</v>
          </cell>
          <cell r="S1047">
            <v>0</v>
          </cell>
        </row>
        <row r="1048">
          <cell r="E1048" t="str">
            <v>ARQUITETURA</v>
          </cell>
          <cell r="F1048">
            <v>0</v>
          </cell>
          <cell r="P1048">
            <v>0</v>
          </cell>
          <cell r="S1048">
            <v>0</v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>
            <v>0</v>
          </cell>
          <cell r="S1050">
            <v>0</v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>
            <v>0</v>
          </cell>
          <cell r="S1051">
            <v>0</v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>
            <v>0</v>
          </cell>
          <cell r="S1052">
            <v>0</v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>
            <v>0</v>
          </cell>
          <cell r="S1053">
            <v>0</v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>
            <v>0</v>
          </cell>
          <cell r="S1054">
            <v>0</v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>
            <v>0</v>
          </cell>
          <cell r="S1055">
            <v>0</v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>
            <v>0</v>
          </cell>
          <cell r="S1056">
            <v>0</v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>
            <v>0</v>
          </cell>
          <cell r="S1057">
            <v>0</v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>
            <v>0</v>
          </cell>
          <cell r="S1058">
            <v>0</v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>
            <v>0</v>
          </cell>
          <cell r="S1059">
            <v>0</v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>
            <v>0</v>
          </cell>
          <cell r="S1060">
            <v>0</v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>
            <v>0</v>
          </cell>
          <cell r="S1061">
            <v>0</v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>
            <v>0</v>
          </cell>
          <cell r="S1062">
            <v>0</v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>
            <v>0</v>
          </cell>
          <cell r="S1063">
            <v>0</v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>
            <v>0</v>
          </cell>
          <cell r="S1064">
            <v>0</v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>
            <v>0</v>
          </cell>
          <cell r="S1065">
            <v>0</v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>
            <v>0</v>
          </cell>
          <cell r="S1066">
            <v>0</v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>
            <v>0</v>
          </cell>
          <cell r="S1067">
            <v>0</v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>
            <v>0</v>
          </cell>
          <cell r="S1068">
            <v>0</v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>
            <v>0</v>
          </cell>
          <cell r="S1069">
            <v>0</v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>
            <v>0</v>
          </cell>
          <cell r="S1070">
            <v>0</v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>
            <v>0</v>
          </cell>
          <cell r="S1071">
            <v>0</v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>
            <v>0</v>
          </cell>
          <cell r="S1072">
            <v>0</v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>
            <v>0</v>
          </cell>
          <cell r="S1073">
            <v>0</v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>
            <v>0</v>
          </cell>
          <cell r="S1074">
            <v>0</v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>
            <v>0</v>
          </cell>
          <cell r="S1075">
            <v>0</v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>
            <v>0</v>
          </cell>
          <cell r="S1076">
            <v>0</v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>
            <v>0</v>
          </cell>
          <cell r="S1077">
            <v>0</v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>
            <v>0</v>
          </cell>
          <cell r="S1078">
            <v>0</v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>
            <v>0</v>
          </cell>
          <cell r="S1079">
            <v>0</v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>
            <v>0</v>
          </cell>
          <cell r="S1080">
            <v>0</v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>
            <v>0</v>
          </cell>
          <cell r="S1081">
            <v>0</v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>
            <v>0</v>
          </cell>
          <cell r="S1082">
            <v>0</v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>
            <v>0</v>
          </cell>
          <cell r="S1088">
            <v>0</v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>
            <v>0</v>
          </cell>
          <cell r="S1090">
            <v>0</v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>
            <v>0</v>
          </cell>
          <cell r="S1091">
            <v>0</v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>
            <v>0</v>
          </cell>
          <cell r="S1092">
            <v>0</v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>
            <v>0</v>
          </cell>
          <cell r="S1093">
            <v>0</v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>
            <v>0</v>
          </cell>
          <cell r="S1094">
            <v>0</v>
          </cell>
        </row>
        <row r="1095">
          <cell r="E1095" t="str">
            <v>METÁLICA</v>
          </cell>
          <cell r="F1095">
            <v>0</v>
          </cell>
          <cell r="P1095">
            <v>0</v>
          </cell>
          <cell r="S1095">
            <v>0</v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>
            <v>0</v>
          </cell>
          <cell r="S1097">
            <v>0</v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>
            <v>0</v>
          </cell>
          <cell r="S1098">
            <v>0</v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>
            <v>0</v>
          </cell>
          <cell r="S1099">
            <v>0</v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>
            <v>0</v>
          </cell>
          <cell r="S1100">
            <v>0</v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>
            <v>0</v>
          </cell>
          <cell r="S1101">
            <v>0</v>
          </cell>
        </row>
        <row r="1102">
          <cell r="E1102" t="str">
            <v>ELÉTRICA</v>
          </cell>
          <cell r="F1102">
            <v>0</v>
          </cell>
          <cell r="P1102">
            <v>0</v>
          </cell>
          <cell r="S1102">
            <v>0</v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>
            <v>0</v>
          </cell>
          <cell r="S1104">
            <v>0</v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>
            <v>0</v>
          </cell>
          <cell r="S1105">
            <v>0</v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>
            <v>0</v>
          </cell>
          <cell r="S1106">
            <v>0</v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>
            <v>0</v>
          </cell>
          <cell r="S1107">
            <v>0</v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>
            <v>0</v>
          </cell>
          <cell r="S1108">
            <v>0</v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>
            <v>0</v>
          </cell>
          <cell r="S1109">
            <v>0</v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>
            <v>0</v>
          </cell>
          <cell r="S1110">
            <v>0</v>
          </cell>
        </row>
        <row r="1111">
          <cell r="E1111" t="str">
            <v>TELEFONIA E DADOS</v>
          </cell>
          <cell r="F1111">
            <v>0</v>
          </cell>
          <cell r="P1111">
            <v>0</v>
          </cell>
          <cell r="S1111">
            <v>0</v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>
            <v>0</v>
          </cell>
          <cell r="S1113">
            <v>0</v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>
            <v>0</v>
          </cell>
          <cell r="S1114">
            <v>0</v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>
            <v>0</v>
          </cell>
          <cell r="S1115">
            <v>0</v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>
            <v>0</v>
          </cell>
          <cell r="S1116">
            <v>0</v>
          </cell>
        </row>
        <row r="1117">
          <cell r="E1117" t="str">
            <v>HIDROSSANITÁRIAS</v>
          </cell>
          <cell r="F1117">
            <v>0</v>
          </cell>
          <cell r="P1117">
            <v>0</v>
          </cell>
          <cell r="S1117">
            <v>0</v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>
            <v>0</v>
          </cell>
          <cell r="S1118">
            <v>0</v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>
            <v>0</v>
          </cell>
          <cell r="S1119">
            <v>0</v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>
            <v>0</v>
          </cell>
          <cell r="S112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o"/>
      <sheetName val="Plan2"/>
      <sheetName val="Plan1"/>
      <sheetName val="BDI"/>
      <sheetName val="RESUMO"/>
      <sheetName val="MEMORIA"/>
      <sheetName val="SERVIÇOS TÉCNICOS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G27">
            <v>4372286.9294999987</v>
          </cell>
        </row>
        <row r="50">
          <cell r="G50">
            <v>695229.48600000003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view="pageBreakPreview" zoomScale="85" zoomScaleNormal="85" zoomScaleSheetLayoutView="85" workbookViewId="0">
      <selection activeCell="E34" sqref="A1:E34"/>
    </sheetView>
  </sheetViews>
  <sheetFormatPr defaultColWidth="9.140625" defaultRowHeight="15"/>
  <cols>
    <col min="1" max="1" width="9.140625" style="60" customWidth="1"/>
    <col min="2" max="2" width="7.28515625" style="60" customWidth="1"/>
    <col min="3" max="3" width="38.7109375" style="60" customWidth="1"/>
    <col min="4" max="4" width="32.28515625" style="60" customWidth="1"/>
    <col min="5" max="5" width="19.7109375" style="60" bestFit="1" customWidth="1"/>
    <col min="6" max="6" width="9.140625" style="60"/>
    <col min="7" max="7" width="14" style="60" bestFit="1" customWidth="1"/>
    <col min="8" max="8" width="9.140625" style="60"/>
    <col min="9" max="9" width="19" style="60" bestFit="1" customWidth="1"/>
    <col min="10" max="16384" width="9.140625" style="60"/>
  </cols>
  <sheetData>
    <row r="1" spans="1:17">
      <c r="A1" s="121" t="s">
        <v>87</v>
      </c>
      <c r="B1" s="121"/>
      <c r="C1" s="121"/>
      <c r="D1" s="122" t="s">
        <v>71</v>
      </c>
      <c r="E1" s="122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>
      <c r="A2" s="121"/>
      <c r="B2" s="121"/>
      <c r="C2" s="121"/>
      <c r="D2" s="122"/>
      <c r="E2" s="122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>
      <c r="A3" s="121"/>
      <c r="B3" s="121"/>
      <c r="C3" s="121"/>
      <c r="D3" s="122"/>
      <c r="E3" s="122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</row>
    <row r="4" spans="1:17" ht="21.75" customHeight="1">
      <c r="A4" s="121"/>
      <c r="B4" s="121"/>
      <c r="C4" s="121"/>
      <c r="D4" s="122"/>
      <c r="E4" s="122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 ht="24.6" customHeight="1">
      <c r="A5" s="123" t="s">
        <v>88</v>
      </c>
      <c r="B5" s="123"/>
      <c r="C5" s="123"/>
      <c r="D5" s="123"/>
      <c r="E5" s="123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7" ht="24.6" customHeight="1">
      <c r="A6" s="124" t="s">
        <v>73</v>
      </c>
      <c r="B6" s="124"/>
      <c r="C6" s="124"/>
      <c r="D6" s="124"/>
      <c r="E6" s="68" t="s">
        <v>89</v>
      </c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</row>
    <row r="7" spans="1:17" ht="24.6" customHeight="1">
      <c r="A7" s="120" t="s">
        <v>90</v>
      </c>
      <c r="B7" s="120"/>
      <c r="C7" s="120"/>
      <c r="D7" s="120"/>
      <c r="E7" s="120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1:17" ht="24.6" customHeight="1">
      <c r="A8" s="125" t="s">
        <v>91</v>
      </c>
      <c r="B8" s="125"/>
      <c r="C8" s="125"/>
      <c r="D8" s="125"/>
      <c r="E8" s="61">
        <v>3.5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</row>
    <row r="9" spans="1:17" ht="24.6" customHeight="1">
      <c r="A9" s="125" t="s">
        <v>92</v>
      </c>
      <c r="B9" s="125"/>
      <c r="C9" s="125"/>
      <c r="D9" s="125"/>
      <c r="E9" s="61">
        <v>0.35</v>
      </c>
    </row>
    <row r="10" spans="1:17" ht="24.6" customHeight="1">
      <c r="A10" s="125" t="s">
        <v>93</v>
      </c>
      <c r="B10" s="125"/>
      <c r="C10" s="125"/>
      <c r="D10" s="125"/>
      <c r="E10" s="61">
        <v>0.35</v>
      </c>
    </row>
    <row r="11" spans="1:17" ht="24.6" customHeight="1">
      <c r="A11" s="125" t="s">
        <v>94</v>
      </c>
      <c r="B11" s="125"/>
      <c r="C11" s="125"/>
      <c r="D11" s="125"/>
      <c r="E11" s="61">
        <v>1</v>
      </c>
    </row>
    <row r="12" spans="1:17" ht="24.6" customHeight="1">
      <c r="A12" s="120" t="s">
        <v>95</v>
      </c>
      <c r="B12" s="120"/>
      <c r="C12" s="120"/>
      <c r="D12" s="120"/>
      <c r="E12" s="120"/>
    </row>
    <row r="13" spans="1:17" ht="24.6" customHeight="1">
      <c r="A13" s="125" t="s">
        <v>96</v>
      </c>
      <c r="B13" s="125"/>
      <c r="C13" s="125"/>
      <c r="D13" s="125"/>
      <c r="E13" s="61">
        <v>0.7</v>
      </c>
    </row>
    <row r="14" spans="1:17" ht="24.6" customHeight="1">
      <c r="A14" s="120" t="s">
        <v>97</v>
      </c>
      <c r="B14" s="120"/>
      <c r="C14" s="120"/>
      <c r="D14" s="120"/>
      <c r="E14" s="120"/>
    </row>
    <row r="15" spans="1:17" ht="24.6" customHeight="1">
      <c r="A15" s="125" t="s">
        <v>98</v>
      </c>
      <c r="B15" s="125"/>
      <c r="C15" s="125"/>
      <c r="D15" s="125"/>
      <c r="E15" s="61">
        <v>6.5</v>
      </c>
    </row>
    <row r="16" spans="1:17" ht="24.6" customHeight="1">
      <c r="A16" s="120" t="s">
        <v>99</v>
      </c>
      <c r="B16" s="120"/>
      <c r="C16" s="120"/>
      <c r="D16" s="120"/>
      <c r="E16" s="120"/>
    </row>
    <row r="17" spans="1:5" ht="24.6" customHeight="1">
      <c r="A17" s="125" t="s">
        <v>100</v>
      </c>
      <c r="B17" s="125"/>
      <c r="C17" s="125"/>
      <c r="D17" s="125"/>
      <c r="E17" s="61">
        <v>3</v>
      </c>
    </row>
    <row r="18" spans="1:5" ht="24.6" customHeight="1">
      <c r="A18" s="125" t="s">
        <v>101</v>
      </c>
      <c r="B18" s="125"/>
      <c r="C18" s="125"/>
      <c r="D18" s="125"/>
      <c r="E18" s="61">
        <v>3</v>
      </c>
    </row>
    <row r="19" spans="1:5" ht="24.6" customHeight="1">
      <c r="A19" s="125" t="s">
        <v>102</v>
      </c>
      <c r="B19" s="125"/>
      <c r="C19" s="125"/>
      <c r="D19" s="125"/>
      <c r="E19" s="61">
        <v>0.65</v>
      </c>
    </row>
    <row r="20" spans="1:5" ht="24.6" customHeight="1">
      <c r="A20" s="125" t="s">
        <v>103</v>
      </c>
      <c r="B20" s="125"/>
      <c r="C20" s="125"/>
      <c r="D20" s="125"/>
      <c r="E20" s="61">
        <v>4.5</v>
      </c>
    </row>
    <row r="21" spans="1:5" ht="24.6" customHeight="1">
      <c r="A21" s="126" t="s">
        <v>104</v>
      </c>
      <c r="B21" s="126"/>
      <c r="C21" s="126"/>
      <c r="D21" s="126"/>
      <c r="E21" s="62">
        <f>(((1+SUM(E8,E9,E10,E11)/100)*(1+E13/100)*(1+E15/100))/(1-(SUM(E17:E20))/100)-1)*100</f>
        <v>26.98060326392795</v>
      </c>
    </row>
    <row r="23" spans="1:5">
      <c r="A23" s="63" t="s">
        <v>105</v>
      </c>
    </row>
    <row r="24" spans="1:5">
      <c r="A24" s="64"/>
    </row>
    <row r="25" spans="1:5">
      <c r="A25" s="64"/>
    </row>
    <row r="26" spans="1:5">
      <c r="A26" s="64"/>
    </row>
    <row r="27" spans="1:5" ht="18.75" customHeight="1">
      <c r="A27" s="65" t="s">
        <v>106</v>
      </c>
      <c r="B27" s="66"/>
      <c r="C27" s="66"/>
    </row>
    <row r="28" spans="1:5" ht="18.75" customHeight="1">
      <c r="A28" s="67" t="s">
        <v>107</v>
      </c>
    </row>
    <row r="29" spans="1:5" ht="18.75" customHeight="1">
      <c r="A29" s="67" t="s">
        <v>108</v>
      </c>
    </row>
    <row r="30" spans="1:5" ht="18.75" customHeight="1">
      <c r="A30" s="67" t="s">
        <v>109</v>
      </c>
    </row>
    <row r="31" spans="1:5" ht="18.75" customHeight="1">
      <c r="A31" s="67" t="s">
        <v>110</v>
      </c>
    </row>
    <row r="32" spans="1:5" ht="18.75" customHeight="1">
      <c r="A32" s="67" t="s">
        <v>111</v>
      </c>
    </row>
    <row r="33" spans="1:1" ht="18.75" customHeight="1">
      <c r="A33" s="67" t="s">
        <v>112</v>
      </c>
    </row>
    <row r="34" spans="1:1" ht="18.75" customHeight="1">
      <c r="A34" s="67" t="s">
        <v>113</v>
      </c>
    </row>
    <row r="35" spans="1:1">
      <c r="A35" s="63"/>
    </row>
  </sheetData>
  <dataConsolidate/>
  <mergeCells count="19">
    <mergeCell ref="A21:D21"/>
    <mergeCell ref="A15:D15"/>
    <mergeCell ref="A16:E16"/>
    <mergeCell ref="A17:D17"/>
    <mergeCell ref="A18:D18"/>
    <mergeCell ref="A19:D19"/>
    <mergeCell ref="A20:D20"/>
    <mergeCell ref="A14:E14"/>
    <mergeCell ref="A1:C4"/>
    <mergeCell ref="D1:E4"/>
    <mergeCell ref="A5:E5"/>
    <mergeCell ref="A6:D6"/>
    <mergeCell ref="A7:E7"/>
    <mergeCell ref="A8:D8"/>
    <mergeCell ref="A9:D9"/>
    <mergeCell ref="A10:D10"/>
    <mergeCell ref="A11:D11"/>
    <mergeCell ref="A12:E12"/>
    <mergeCell ref="A13:D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fitToHeight="0" orientation="portrait" r:id="rId1"/>
  <headerFooter>
    <oddFooter>&amp;C&amp;P de &amp;N</oddFooter>
  </headerFooter>
  <drawing r:id="rId2"/>
  <legacyDrawing r:id="rId3"/>
  <oleObjects>
    <mc:AlternateContent xmlns:mc="http://schemas.openxmlformats.org/markup-compatibility/2006">
      <mc:Choice Requires="x14">
        <oleObject progId="PBrush" shapeId="4097" r:id="rId4">
          <objectPr defaultSize="0" autoPict="0" r:id="rId5">
            <anchor moveWithCells="1" sizeWithCells="1">
              <from>
                <xdr:col>0</xdr:col>
                <xdr:colOff>266700</xdr:colOff>
                <xdr:row>1</xdr:row>
                <xdr:rowOff>19050</xdr:rowOff>
              </from>
              <to>
                <xdr:col>2</xdr:col>
                <xdr:colOff>1190625</xdr:colOff>
                <xdr:row>3</xdr:row>
                <xdr:rowOff>114300</xdr:rowOff>
              </to>
            </anchor>
          </objectPr>
        </oleObject>
      </mc:Choice>
      <mc:Fallback>
        <oleObject progId="PBrush" shapeId="40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0"/>
  <sheetViews>
    <sheetView tabSelected="1" view="pageBreakPreview" zoomScale="90" zoomScaleNormal="90" zoomScaleSheetLayoutView="90" workbookViewId="0">
      <selection activeCell="I20" sqref="I20"/>
    </sheetView>
  </sheetViews>
  <sheetFormatPr defaultColWidth="9.140625" defaultRowHeight="12.75"/>
  <cols>
    <col min="1" max="1" width="21" style="44" bestFit="1" customWidth="1"/>
    <col min="2" max="2" width="61.85546875" style="44" customWidth="1"/>
    <col min="3" max="4" width="15.7109375" style="44" customWidth="1"/>
    <col min="5" max="5" width="20.140625" style="44" customWidth="1"/>
    <col min="6" max="6" width="23.85546875" style="57" bestFit="1" customWidth="1"/>
    <col min="7" max="7" width="21" style="57" bestFit="1" customWidth="1"/>
    <col min="8" max="16384" width="9.140625" style="44"/>
  </cols>
  <sheetData>
    <row r="1" spans="1:8" ht="14.45" customHeight="1">
      <c r="A1" s="137"/>
      <c r="B1" s="137"/>
      <c r="C1" s="138" t="s">
        <v>71</v>
      </c>
      <c r="D1" s="138"/>
      <c r="E1" s="70" t="s">
        <v>42</v>
      </c>
      <c r="F1" s="46" t="s">
        <v>15</v>
      </c>
    </row>
    <row r="2" spans="1:8" ht="14.45" customHeight="1">
      <c r="A2" s="137"/>
      <c r="B2" s="137"/>
      <c r="C2" s="138"/>
      <c r="D2" s="138"/>
      <c r="E2" s="133" t="s">
        <v>72</v>
      </c>
      <c r="F2" s="131" t="s">
        <v>41</v>
      </c>
    </row>
    <row r="3" spans="1:8" ht="14.45" customHeight="1">
      <c r="A3" s="137"/>
      <c r="B3" s="137"/>
      <c r="C3" s="138"/>
      <c r="D3" s="138"/>
      <c r="E3" s="133"/>
      <c r="F3" s="131"/>
    </row>
    <row r="4" spans="1:8" ht="15" customHeight="1">
      <c r="A4" s="137"/>
      <c r="B4" s="137"/>
      <c r="C4" s="138"/>
      <c r="D4" s="138"/>
      <c r="E4" s="133"/>
      <c r="F4" s="131"/>
    </row>
    <row r="5" spans="1:8" ht="15">
      <c r="A5" s="132"/>
      <c r="B5" s="132"/>
      <c r="C5" s="132"/>
      <c r="D5" s="132"/>
      <c r="E5" s="132"/>
      <c r="F5" s="47">
        <v>44593</v>
      </c>
    </row>
    <row r="6" spans="1:8" ht="24.6" customHeight="1">
      <c r="A6" s="48" t="s">
        <v>114</v>
      </c>
      <c r="B6" s="139" t="s">
        <v>73</v>
      </c>
      <c r="C6" s="139"/>
      <c r="D6" s="139"/>
      <c r="E6" s="139"/>
      <c r="F6" s="48" t="s">
        <v>84</v>
      </c>
    </row>
    <row r="7" spans="1:8" ht="24.6" customHeight="1">
      <c r="A7" s="134" t="str">
        <f>'CRONOGRAMA FIS-FIN'!A5:R5</f>
        <v>CRONOGRAMA FÍSICO-FINANCEIRO (P01.3 IMPLANTAÇÃO, P02 IMPLANTAÇÃO, P04.3, P05, P06 E P07)</v>
      </c>
      <c r="B7" s="134"/>
      <c r="C7" s="134"/>
      <c r="D7" s="134"/>
      <c r="E7" s="134"/>
      <c r="F7" s="134"/>
    </row>
    <row r="8" spans="1:8" ht="24.6" customHeight="1">
      <c r="A8" s="136" t="s">
        <v>86</v>
      </c>
      <c r="B8" s="136"/>
      <c r="C8" s="136"/>
      <c r="D8" s="136"/>
      <c r="E8" s="136"/>
      <c r="F8" s="136"/>
    </row>
    <row r="9" spans="1:8" ht="24.6" customHeight="1">
      <c r="A9" s="135" t="s">
        <v>85</v>
      </c>
      <c r="B9" s="135"/>
      <c r="C9" s="135"/>
      <c r="D9" s="135"/>
      <c r="E9" s="135"/>
      <c r="F9" s="135"/>
    </row>
    <row r="10" spans="1:8" ht="39.950000000000003" customHeight="1">
      <c r="A10" s="74" t="s">
        <v>115</v>
      </c>
      <c r="B10" s="127" t="s">
        <v>116</v>
      </c>
      <c r="C10" s="127"/>
      <c r="D10" s="127"/>
      <c r="E10" s="127"/>
      <c r="F10" s="78">
        <f>'CRONOGRAMA FIS-FIN'!$T$12</f>
        <v>5067516.4154999983</v>
      </c>
      <c r="G10" s="58"/>
      <c r="H10" s="45"/>
    </row>
    <row r="11" spans="1:8" ht="24.6" customHeight="1">
      <c r="A11" s="75" t="s">
        <v>117</v>
      </c>
      <c r="B11" s="127" t="s">
        <v>118</v>
      </c>
      <c r="C11" s="127"/>
      <c r="D11" s="127"/>
      <c r="E11" s="127"/>
      <c r="F11" s="78">
        <f>'CRONOGRAMA FIS-FIN'!$T$72</f>
        <v>890374.99072202272</v>
      </c>
      <c r="G11" s="58"/>
      <c r="H11" s="45"/>
    </row>
    <row r="12" spans="1:8" ht="24.6" customHeight="1">
      <c r="A12" s="75" t="s">
        <v>119</v>
      </c>
      <c r="B12" s="127" t="s">
        <v>120</v>
      </c>
      <c r="C12" s="127"/>
      <c r="D12" s="127"/>
      <c r="E12" s="127"/>
      <c r="F12" s="78">
        <f>'CRONOGRAMA FIS-FIN'!$T$88</f>
        <v>3133219.5470000003</v>
      </c>
      <c r="G12" s="58"/>
      <c r="H12" s="45"/>
    </row>
    <row r="13" spans="1:8" ht="24.6" customHeight="1">
      <c r="A13" s="75" t="s">
        <v>121</v>
      </c>
      <c r="B13" s="127" t="s">
        <v>122</v>
      </c>
      <c r="C13" s="127"/>
      <c r="D13" s="127"/>
      <c r="E13" s="127"/>
      <c r="F13" s="78">
        <f>'CRONOGRAMA FIS-FIN'!$T$138</f>
        <v>2087119.0709399865</v>
      </c>
      <c r="G13" s="58"/>
      <c r="H13" s="45"/>
    </row>
    <row r="14" spans="1:8" ht="24.6" customHeight="1">
      <c r="A14" s="75" t="s">
        <v>123</v>
      </c>
      <c r="B14" s="127" t="s">
        <v>124</v>
      </c>
      <c r="C14" s="127"/>
      <c r="D14" s="127"/>
      <c r="E14" s="127"/>
      <c r="F14" s="78">
        <f>'CRONOGRAMA FIS-FIN'!$T$117</f>
        <v>493044.76705614122</v>
      </c>
      <c r="G14" s="58"/>
      <c r="H14" s="45"/>
    </row>
    <row r="15" spans="1:8" ht="24.6" customHeight="1">
      <c r="A15" s="75" t="s">
        <v>125</v>
      </c>
      <c r="B15" s="127" t="s">
        <v>126</v>
      </c>
      <c r="C15" s="127"/>
      <c r="D15" s="127"/>
      <c r="E15" s="127"/>
      <c r="F15" s="78">
        <f>'CRONOGRAMA FIS-FIN'!$T$19</f>
        <v>3436972.1840000004</v>
      </c>
      <c r="G15" s="58"/>
      <c r="H15" s="45"/>
    </row>
    <row r="16" spans="1:8" ht="24.6" customHeight="1">
      <c r="A16" s="75" t="s">
        <v>127</v>
      </c>
      <c r="B16" s="127" t="s">
        <v>128</v>
      </c>
      <c r="C16" s="127"/>
      <c r="D16" s="127"/>
      <c r="E16" s="127"/>
      <c r="F16" s="78">
        <f>'CRONOGRAMA FIS-FIN'!$T$161</f>
        <v>3722380.61</v>
      </c>
      <c r="G16" s="58"/>
      <c r="H16" s="45"/>
    </row>
    <row r="17" spans="1:8" ht="24.6" customHeight="1">
      <c r="A17" s="130" t="s">
        <v>80</v>
      </c>
      <c r="B17" s="130"/>
      <c r="C17" s="130"/>
      <c r="D17" s="130"/>
      <c r="E17" s="130"/>
      <c r="F17" s="130"/>
      <c r="G17" s="58"/>
      <c r="H17" s="45"/>
    </row>
    <row r="18" spans="1:8" ht="24.6" customHeight="1">
      <c r="A18" s="128" t="s">
        <v>130</v>
      </c>
      <c r="B18" s="128"/>
      <c r="C18" s="128"/>
      <c r="D18" s="128"/>
      <c r="E18" s="128"/>
      <c r="F18" s="76">
        <f>SUM(F10:F16)</f>
        <v>18830627.58521815</v>
      </c>
    </row>
    <row r="19" spans="1:8" ht="24.6" customHeight="1">
      <c r="A19" s="128" t="s">
        <v>129</v>
      </c>
      <c r="B19" s="128"/>
      <c r="C19" s="128"/>
      <c r="D19" s="128"/>
      <c r="E19" s="128"/>
      <c r="F19" s="76">
        <f>F18*27%</f>
        <v>5084269.4480089005</v>
      </c>
    </row>
    <row r="20" spans="1:8" ht="24.6" customHeight="1">
      <c r="A20" s="129" t="s">
        <v>131</v>
      </c>
      <c r="B20" s="129"/>
      <c r="C20" s="129"/>
      <c r="D20" s="129"/>
      <c r="E20" s="129"/>
      <c r="F20" s="77">
        <f>SUM(F18:F19)</f>
        <v>23914897.033227049</v>
      </c>
    </row>
  </sheetData>
  <mergeCells count="20">
    <mergeCell ref="B10:E10"/>
    <mergeCell ref="B11:E11"/>
    <mergeCell ref="B12:E12"/>
    <mergeCell ref="B13:E13"/>
    <mergeCell ref="F2:F4"/>
    <mergeCell ref="A5:E5"/>
    <mergeCell ref="E2:E4"/>
    <mergeCell ref="A7:F7"/>
    <mergeCell ref="A9:F9"/>
    <mergeCell ref="A8:F8"/>
    <mergeCell ref="A1:B4"/>
    <mergeCell ref="C1:D4"/>
    <mergeCell ref="B6:E6"/>
    <mergeCell ref="B14:E14"/>
    <mergeCell ref="B15:E15"/>
    <mergeCell ref="B16:E16"/>
    <mergeCell ref="A19:E19"/>
    <mergeCell ref="A20:E20"/>
    <mergeCell ref="A17:F17"/>
    <mergeCell ref="A18:E18"/>
  </mergeCells>
  <conditionalFormatting sqref="H10:H17">
    <cfRule type="cellIs" dxfId="1" priority="3" operator="equal">
      <formula>"epa"</formula>
    </cfRule>
    <cfRule type="cellIs" dxfId="0" priority="4" operator="equal">
      <formula>"epa"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3076" r:id="rId4">
          <objectPr defaultSize="0" autoPict="0" r:id="rId5">
            <anchor moveWithCells="1" sizeWithCells="1">
              <from>
                <xdr:col>0</xdr:col>
                <xdr:colOff>304800</xdr:colOff>
                <xdr:row>0</xdr:row>
                <xdr:rowOff>152400</xdr:rowOff>
              </from>
              <to>
                <xdr:col>1</xdr:col>
                <xdr:colOff>923925</xdr:colOff>
                <xdr:row>3</xdr:row>
                <xdr:rowOff>85725</xdr:rowOff>
              </to>
            </anchor>
          </objectPr>
        </oleObject>
      </mc:Choice>
      <mc:Fallback>
        <oleObject progId="PBrush" shapeId="307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68"/>
  <sheetViews>
    <sheetView view="pageBreakPreview" topLeftCell="N146" zoomScale="115" zoomScaleNormal="40" zoomScaleSheetLayoutView="115" workbookViewId="0">
      <selection activeCell="C163" sqref="C163:Q163"/>
    </sheetView>
  </sheetViews>
  <sheetFormatPr defaultColWidth="9.140625" defaultRowHeight="15"/>
  <cols>
    <col min="1" max="1" width="83.5703125" style="95" bestFit="1" customWidth="1"/>
    <col min="2" max="2" width="44" style="5" bestFit="1" customWidth="1"/>
    <col min="3" max="3" width="18.140625" style="4" bestFit="1" customWidth="1"/>
    <col min="4" max="4" width="18.140625" style="5" bestFit="1" customWidth="1"/>
    <col min="5" max="7" width="18.140625" style="4" bestFit="1" customWidth="1"/>
    <col min="8" max="18" width="19.28515625" style="4" bestFit="1" customWidth="1"/>
    <col min="19" max="19" width="77.85546875" style="22" bestFit="1" customWidth="1"/>
    <col min="20" max="20" width="16.28515625" style="22" bestFit="1" customWidth="1"/>
    <col min="21" max="22" width="16" style="22" bestFit="1" customWidth="1"/>
    <col min="23" max="23" width="14.42578125" style="22" bestFit="1" customWidth="1"/>
    <col min="24" max="24" width="16" style="22" bestFit="1" customWidth="1"/>
    <col min="25" max="29" width="9.140625" style="22" customWidth="1"/>
    <col min="30" max="16384" width="9.140625" style="22"/>
  </cols>
  <sheetData>
    <row r="1" spans="1:26" ht="16.5">
      <c r="A1" s="158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60"/>
      <c r="N1" s="167" t="s">
        <v>42</v>
      </c>
      <c r="O1" s="168"/>
      <c r="P1" s="169"/>
      <c r="Q1" s="167" t="s">
        <v>15</v>
      </c>
      <c r="R1" s="169"/>
    </row>
    <row r="2" spans="1:26" ht="15" customHeight="1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3"/>
      <c r="N2" s="170" t="s">
        <v>43</v>
      </c>
      <c r="O2" s="171"/>
      <c r="P2" s="172"/>
      <c r="Q2" s="179" t="s">
        <v>41</v>
      </c>
      <c r="R2" s="180"/>
    </row>
    <row r="3" spans="1:26">
      <c r="A3" s="161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3"/>
      <c r="N3" s="173"/>
      <c r="O3" s="174"/>
      <c r="P3" s="175"/>
      <c r="Q3" s="181"/>
      <c r="R3" s="182"/>
    </row>
    <row r="4" spans="1:26">
      <c r="A4" s="164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6"/>
      <c r="N4" s="176"/>
      <c r="O4" s="177"/>
      <c r="P4" s="178"/>
      <c r="Q4" s="183"/>
      <c r="R4" s="184"/>
    </row>
    <row r="5" spans="1:26" ht="24" customHeight="1">
      <c r="A5" s="152" t="s">
        <v>141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4"/>
      <c r="S5" s="1"/>
      <c r="T5" s="1"/>
      <c r="U5" s="1"/>
      <c r="V5" s="1"/>
    </row>
    <row r="6" spans="1:26" ht="15.75" customHeight="1">
      <c r="A6" s="149" t="s">
        <v>0</v>
      </c>
      <c r="B6" s="194" t="s">
        <v>1</v>
      </c>
      <c r="C6" s="196" t="s">
        <v>5</v>
      </c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8"/>
      <c r="R6" s="194" t="s">
        <v>140</v>
      </c>
      <c r="S6" s="1"/>
      <c r="T6" s="1"/>
      <c r="U6" s="1"/>
      <c r="V6" s="1"/>
    </row>
    <row r="7" spans="1:26" ht="15.75" customHeight="1">
      <c r="A7" s="151"/>
      <c r="B7" s="195"/>
      <c r="C7" s="9">
        <v>1</v>
      </c>
      <c r="D7" s="9">
        <v>2</v>
      </c>
      <c r="E7" s="9">
        <v>3</v>
      </c>
      <c r="F7" s="9">
        <v>4</v>
      </c>
      <c r="G7" s="9">
        <v>5</v>
      </c>
      <c r="H7" s="9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9">
        <v>15</v>
      </c>
      <c r="R7" s="195"/>
      <c r="S7" s="2"/>
      <c r="T7" s="3"/>
      <c r="U7" s="1"/>
      <c r="V7" s="1"/>
    </row>
    <row r="8" spans="1:26" ht="15.75" customHeight="1">
      <c r="A8" s="149" t="s">
        <v>74</v>
      </c>
      <c r="B8" s="29" t="s">
        <v>64</v>
      </c>
      <c r="C8" s="30">
        <f>$R$8/15</f>
        <v>6.6666666666666666E-2</v>
      </c>
      <c r="D8" s="30">
        <f t="shared" ref="D8:Q8" si="0">$R$8/15</f>
        <v>6.6666666666666666E-2</v>
      </c>
      <c r="E8" s="30">
        <f t="shared" si="0"/>
        <v>6.6666666666666666E-2</v>
      </c>
      <c r="F8" s="30">
        <f t="shared" si="0"/>
        <v>6.6666666666666666E-2</v>
      </c>
      <c r="G8" s="30">
        <f t="shared" si="0"/>
        <v>6.6666666666666666E-2</v>
      </c>
      <c r="H8" s="30">
        <f t="shared" si="0"/>
        <v>6.6666666666666666E-2</v>
      </c>
      <c r="I8" s="30">
        <f t="shared" si="0"/>
        <v>6.6666666666666666E-2</v>
      </c>
      <c r="J8" s="30">
        <f t="shared" si="0"/>
        <v>6.6666666666666666E-2</v>
      </c>
      <c r="K8" s="30">
        <f t="shared" si="0"/>
        <v>6.6666666666666666E-2</v>
      </c>
      <c r="L8" s="30">
        <f t="shared" si="0"/>
        <v>6.6666666666666666E-2</v>
      </c>
      <c r="M8" s="30">
        <f t="shared" si="0"/>
        <v>6.6666666666666666E-2</v>
      </c>
      <c r="N8" s="30">
        <f t="shared" si="0"/>
        <v>6.6666666666666666E-2</v>
      </c>
      <c r="O8" s="30">
        <f t="shared" si="0"/>
        <v>6.6666666666666666E-2</v>
      </c>
      <c r="P8" s="30">
        <f t="shared" si="0"/>
        <v>6.6666666666666666E-2</v>
      </c>
      <c r="Q8" s="30">
        <f t="shared" si="0"/>
        <v>6.6666666666666666E-2</v>
      </c>
      <c r="R8" s="31">
        <v>1</v>
      </c>
      <c r="S8" s="155" t="str">
        <f>A8</f>
        <v>SERVIÇOS TÉCNICOS</v>
      </c>
      <c r="T8" s="49" t="s">
        <v>81</v>
      </c>
      <c r="U8" s="49" t="s">
        <v>82</v>
      </c>
      <c r="V8" s="49" t="s">
        <v>83</v>
      </c>
      <c r="W8" s="52"/>
    </row>
    <row r="9" spans="1:26" ht="15.75" customHeight="1">
      <c r="A9" s="150"/>
      <c r="B9" s="15" t="s">
        <v>16</v>
      </c>
      <c r="C9" s="36">
        <f>$R$9*C8</f>
        <v>370186.96003099991</v>
      </c>
      <c r="D9" s="36">
        <f t="shared" ref="D9:Q9" si="1">$R$9*D8</f>
        <v>370186.96003099991</v>
      </c>
      <c r="E9" s="36">
        <f t="shared" si="1"/>
        <v>370186.96003099991</v>
      </c>
      <c r="F9" s="36">
        <f t="shared" si="1"/>
        <v>370186.96003099991</v>
      </c>
      <c r="G9" s="36">
        <f t="shared" si="1"/>
        <v>370186.96003099991</v>
      </c>
      <c r="H9" s="36">
        <f t="shared" si="1"/>
        <v>370186.96003099991</v>
      </c>
      <c r="I9" s="36">
        <f t="shared" si="1"/>
        <v>370186.96003099991</v>
      </c>
      <c r="J9" s="36">
        <f t="shared" si="1"/>
        <v>370186.96003099991</v>
      </c>
      <c r="K9" s="36">
        <f t="shared" si="1"/>
        <v>370186.96003099991</v>
      </c>
      <c r="L9" s="36">
        <f t="shared" si="1"/>
        <v>370186.96003099991</v>
      </c>
      <c r="M9" s="36">
        <f t="shared" si="1"/>
        <v>370186.96003099991</v>
      </c>
      <c r="N9" s="36">
        <f t="shared" si="1"/>
        <v>370186.96003099991</v>
      </c>
      <c r="O9" s="36">
        <f t="shared" si="1"/>
        <v>370186.96003099991</v>
      </c>
      <c r="P9" s="36">
        <f t="shared" si="1"/>
        <v>370186.96003099991</v>
      </c>
      <c r="Q9" s="36">
        <f t="shared" si="1"/>
        <v>370186.96003099991</v>
      </c>
      <c r="R9" s="37">
        <f>V9</f>
        <v>5552804.4004649986</v>
      </c>
      <c r="S9" s="156"/>
      <c r="T9" s="89">
        <f>'[3]SERVIÇOS TÉCNICOS'!$G$27</f>
        <v>4372286.9294999987</v>
      </c>
      <c r="U9" s="72">
        <f>T9*27%</f>
        <v>1180517.4709649996</v>
      </c>
      <c r="V9" s="90">
        <f>U9+T9</f>
        <v>5552804.4004649986</v>
      </c>
      <c r="W9" s="51"/>
      <c r="X9" s="43"/>
      <c r="Y9" s="43"/>
      <c r="Z9" s="43"/>
    </row>
    <row r="10" spans="1:26" ht="15.75" customHeight="1">
      <c r="A10" s="150"/>
      <c r="B10" s="11" t="s">
        <v>65</v>
      </c>
      <c r="C10" s="6">
        <f>C8</f>
        <v>6.6666666666666666E-2</v>
      </c>
      <c r="D10" s="6">
        <f t="shared" ref="D10:Q10" si="2">D8</f>
        <v>6.6666666666666666E-2</v>
      </c>
      <c r="E10" s="6">
        <f t="shared" si="2"/>
        <v>6.6666666666666666E-2</v>
      </c>
      <c r="F10" s="6">
        <f t="shared" si="2"/>
        <v>6.6666666666666666E-2</v>
      </c>
      <c r="G10" s="6">
        <f t="shared" si="2"/>
        <v>6.6666666666666666E-2</v>
      </c>
      <c r="H10" s="6">
        <f t="shared" si="2"/>
        <v>6.6666666666666666E-2</v>
      </c>
      <c r="I10" s="6">
        <f t="shared" si="2"/>
        <v>6.6666666666666666E-2</v>
      </c>
      <c r="J10" s="6">
        <f t="shared" si="2"/>
        <v>6.6666666666666666E-2</v>
      </c>
      <c r="K10" s="6">
        <f t="shared" si="2"/>
        <v>6.6666666666666666E-2</v>
      </c>
      <c r="L10" s="6">
        <f t="shared" si="2"/>
        <v>6.6666666666666666E-2</v>
      </c>
      <c r="M10" s="6">
        <f t="shared" si="2"/>
        <v>6.6666666666666666E-2</v>
      </c>
      <c r="N10" s="6">
        <f t="shared" si="2"/>
        <v>6.6666666666666666E-2</v>
      </c>
      <c r="O10" s="6">
        <f t="shared" si="2"/>
        <v>6.6666666666666666E-2</v>
      </c>
      <c r="P10" s="6">
        <f t="shared" si="2"/>
        <v>6.6666666666666666E-2</v>
      </c>
      <c r="Q10" s="6">
        <f t="shared" si="2"/>
        <v>6.6666666666666666E-2</v>
      </c>
      <c r="R10" s="6">
        <v>1</v>
      </c>
      <c r="S10" s="156"/>
      <c r="T10" s="220"/>
      <c r="U10" s="221"/>
      <c r="V10" s="223"/>
      <c r="W10" s="51"/>
      <c r="X10" s="43"/>
      <c r="Y10" s="43"/>
      <c r="Z10" s="43"/>
    </row>
    <row r="11" spans="1:26" ht="15.75" customHeight="1">
      <c r="A11" s="151"/>
      <c r="B11" s="17" t="s">
        <v>16</v>
      </c>
      <c r="C11" s="35">
        <f>$R$11*C10</f>
        <v>58862.763148000005</v>
      </c>
      <c r="D11" s="35">
        <f t="shared" ref="D11:Q11" si="3">$R$11*D10</f>
        <v>58862.763148000005</v>
      </c>
      <c r="E11" s="35">
        <f t="shared" si="3"/>
        <v>58862.763148000005</v>
      </c>
      <c r="F11" s="35">
        <f t="shared" si="3"/>
        <v>58862.763148000005</v>
      </c>
      <c r="G11" s="35">
        <f t="shared" si="3"/>
        <v>58862.763148000005</v>
      </c>
      <c r="H11" s="35">
        <f t="shared" si="3"/>
        <v>58862.763148000005</v>
      </c>
      <c r="I11" s="35">
        <f t="shared" si="3"/>
        <v>58862.763148000005</v>
      </c>
      <c r="J11" s="35">
        <f t="shared" si="3"/>
        <v>58862.763148000005</v>
      </c>
      <c r="K11" s="35">
        <f t="shared" si="3"/>
        <v>58862.763148000005</v>
      </c>
      <c r="L11" s="35">
        <f t="shared" si="3"/>
        <v>58862.763148000005</v>
      </c>
      <c r="M11" s="35">
        <f t="shared" si="3"/>
        <v>58862.763148000005</v>
      </c>
      <c r="N11" s="35">
        <f t="shared" si="3"/>
        <v>58862.763148000005</v>
      </c>
      <c r="O11" s="35">
        <f t="shared" si="3"/>
        <v>58862.763148000005</v>
      </c>
      <c r="P11" s="35">
        <f t="shared" si="3"/>
        <v>58862.763148000005</v>
      </c>
      <c r="Q11" s="35">
        <f t="shared" si="3"/>
        <v>58862.763148000005</v>
      </c>
      <c r="R11" s="38">
        <f>V11</f>
        <v>882941.44722000009</v>
      </c>
      <c r="S11" s="156"/>
      <c r="T11" s="89">
        <f>'[3]SERVIÇOS TÉCNICOS'!$G$50</f>
        <v>695229.48600000003</v>
      </c>
      <c r="U11" s="72">
        <f>T11*27%</f>
        <v>187711.96122000003</v>
      </c>
      <c r="V11" s="90">
        <f>U11+T11</f>
        <v>882941.44722000009</v>
      </c>
      <c r="W11" s="51"/>
      <c r="X11" s="43"/>
      <c r="Y11" s="43"/>
      <c r="Z11" s="43"/>
    </row>
    <row r="12" spans="1:26">
      <c r="A12" s="143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5"/>
      <c r="S12" s="157"/>
      <c r="T12" s="91">
        <f>SUM(T9:T11)</f>
        <v>5067516.4154999983</v>
      </c>
      <c r="U12" s="91">
        <f t="shared" ref="U12:V12" si="4">SUM(U9:U11)</f>
        <v>1368229.4321849996</v>
      </c>
      <c r="V12" s="91">
        <f t="shared" si="4"/>
        <v>6435745.847684999</v>
      </c>
      <c r="W12" s="51"/>
      <c r="X12" s="43"/>
      <c r="Y12" s="43"/>
      <c r="Z12" s="43"/>
    </row>
    <row r="13" spans="1:26" ht="15.75" customHeight="1">
      <c r="A13" s="185" t="s">
        <v>75</v>
      </c>
      <c r="B13" s="10" t="s">
        <v>2</v>
      </c>
      <c r="C13" s="32">
        <f>$R$13/2</f>
        <v>0.5</v>
      </c>
      <c r="D13" s="32">
        <f>$R$13/2</f>
        <v>0.5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>
        <v>1</v>
      </c>
      <c r="S13" s="155" t="str">
        <f>A13</f>
        <v>P06 - DEMOLIÇÃO DE ESTRUTURAS</v>
      </c>
      <c r="T13" s="49" t="s">
        <v>81</v>
      </c>
      <c r="U13" s="49" t="s">
        <v>82</v>
      </c>
      <c r="V13" s="49" t="s">
        <v>83</v>
      </c>
      <c r="W13" s="51"/>
      <c r="X13" s="43"/>
      <c r="Y13" s="43"/>
      <c r="Z13" s="43"/>
    </row>
    <row r="14" spans="1:26" s="16" customFormat="1" ht="15.75" customHeight="1">
      <c r="A14" s="186"/>
      <c r="B14" s="15" t="s">
        <v>16</v>
      </c>
      <c r="C14" s="39">
        <f>$R$14*C13</f>
        <v>1184453.00447</v>
      </c>
      <c r="D14" s="39">
        <f>$R$14*D13</f>
        <v>1184453.00447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>
        <f>V14</f>
        <v>2368906.0089400001</v>
      </c>
      <c r="S14" s="156"/>
      <c r="T14" s="85">
        <v>1865280.3219999999</v>
      </c>
      <c r="U14" s="42">
        <f>T14*27%</f>
        <v>503625.68693999999</v>
      </c>
      <c r="V14" s="53">
        <f>U14+T14</f>
        <v>2368906.0089400001</v>
      </c>
      <c r="W14" s="51"/>
      <c r="X14" s="43"/>
      <c r="Y14" s="43"/>
      <c r="Z14" s="43"/>
    </row>
    <row r="15" spans="1:26" ht="15.75" customHeight="1">
      <c r="A15" s="186"/>
      <c r="B15" s="11" t="s">
        <v>3</v>
      </c>
      <c r="C15" s="6"/>
      <c r="D15" s="6">
        <v>0.1</v>
      </c>
      <c r="E15" s="6">
        <v>0.45</v>
      </c>
      <c r="F15" s="6">
        <v>0.45</v>
      </c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>
        <v>1</v>
      </c>
      <c r="S15" s="156"/>
      <c r="T15" s="85"/>
      <c r="U15" s="42"/>
      <c r="V15" s="53"/>
      <c r="W15" s="51"/>
      <c r="X15" s="43"/>
      <c r="Y15" s="43"/>
      <c r="Z15" s="43"/>
    </row>
    <row r="16" spans="1:26" s="16" customFormat="1" ht="15.75" customHeight="1">
      <c r="A16" s="186"/>
      <c r="B16" s="17" t="s">
        <v>16</v>
      </c>
      <c r="C16" s="35"/>
      <c r="D16" s="35">
        <f>$R$16*D15</f>
        <v>199594.56779</v>
      </c>
      <c r="E16" s="35">
        <f t="shared" ref="E16:F16" si="5">$R$16*E15</f>
        <v>898175.555055</v>
      </c>
      <c r="F16" s="35">
        <f t="shared" si="5"/>
        <v>898175.555055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>
        <f>V16</f>
        <v>1995945.6779</v>
      </c>
      <c r="S16" s="156"/>
      <c r="T16" s="85">
        <v>1571610.77</v>
      </c>
      <c r="U16" s="42">
        <f>T16*27%</f>
        <v>424334.90790000005</v>
      </c>
      <c r="V16" s="53">
        <f>U16+T16</f>
        <v>1995945.6779</v>
      </c>
      <c r="W16" s="51"/>
      <c r="X16" s="43"/>
      <c r="Y16" s="43"/>
      <c r="Z16" s="43"/>
    </row>
    <row r="17" spans="1:26" ht="15.75" customHeight="1">
      <c r="A17" s="186"/>
      <c r="B17" s="10" t="s">
        <v>48</v>
      </c>
      <c r="C17" s="202">
        <v>1</v>
      </c>
      <c r="D17" s="203"/>
      <c r="E17" s="203"/>
      <c r="F17" s="204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>
        <v>1</v>
      </c>
      <c r="S17" s="156"/>
      <c r="T17" s="85"/>
      <c r="U17" s="42"/>
      <c r="V17" s="53"/>
      <c r="W17" s="51"/>
      <c r="X17" s="43"/>
      <c r="Y17" s="43"/>
      <c r="Z17" s="43"/>
    </row>
    <row r="18" spans="1:26" s="16" customFormat="1" ht="15.75" customHeight="1">
      <c r="A18" s="187"/>
      <c r="B18" s="15" t="s">
        <v>16</v>
      </c>
      <c r="C18" s="205">
        <f>R18</f>
        <v>102.98684</v>
      </c>
      <c r="D18" s="206"/>
      <c r="E18" s="206"/>
      <c r="F18" s="207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>
        <f>V18</f>
        <v>102.98684</v>
      </c>
      <c r="S18" s="156"/>
      <c r="T18" s="85">
        <v>81.091999999999999</v>
      </c>
      <c r="U18" s="42">
        <f>T18*27%</f>
        <v>21.894840000000002</v>
      </c>
      <c r="V18" s="53">
        <f>U18+T18</f>
        <v>102.98684</v>
      </c>
      <c r="W18" s="51"/>
      <c r="X18" s="43"/>
      <c r="Y18" s="43"/>
      <c r="Z18" s="43"/>
    </row>
    <row r="19" spans="1:26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5"/>
      <c r="S19" s="157"/>
      <c r="T19" s="91">
        <f>SUM(T14:T18)</f>
        <v>3436972.1840000004</v>
      </c>
      <c r="U19" s="91">
        <f t="shared" ref="U19:V19" si="6">SUM(U14:U18)</f>
        <v>927982.48968</v>
      </c>
      <c r="V19" s="91">
        <f t="shared" si="6"/>
        <v>4364954.67368</v>
      </c>
      <c r="W19" s="51"/>
      <c r="X19" s="43"/>
      <c r="Y19" s="43"/>
      <c r="Z19" s="43"/>
    </row>
    <row r="20" spans="1:26" ht="15" customHeight="1">
      <c r="A20" s="149" t="s">
        <v>78</v>
      </c>
      <c r="B20" s="10" t="s">
        <v>39</v>
      </c>
      <c r="C20" s="32">
        <v>0.3</v>
      </c>
      <c r="D20" s="32">
        <v>0.7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>
        <v>1</v>
      </c>
      <c r="S20" s="225" t="str">
        <f>A20</f>
        <v>P1.3 - RESTAURAÇÃO E PROTEÇÃO DAS NASCENTES E OLHOS D'ÁGUA (IMPLANTAÇÃO)</v>
      </c>
      <c r="T20" s="224" t="s">
        <v>81</v>
      </c>
      <c r="U20" s="224"/>
      <c r="V20" s="224"/>
      <c r="W20" s="49" t="s">
        <v>82</v>
      </c>
      <c r="X20" s="49" t="s">
        <v>83</v>
      </c>
      <c r="Y20" s="43"/>
      <c r="Z20" s="43"/>
    </row>
    <row r="21" spans="1:26" s="16" customFormat="1">
      <c r="A21" s="150"/>
      <c r="B21" s="15" t="s">
        <v>16</v>
      </c>
      <c r="C21" s="39">
        <f>$R$21*C20</f>
        <v>7320.9257274359989</v>
      </c>
      <c r="D21" s="39">
        <f>$R$21*D20</f>
        <v>17082.160030683997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>
        <f>X21</f>
        <v>24403.085758119996</v>
      </c>
      <c r="S21" s="226"/>
      <c r="T21" s="220">
        <v>19215.028155999997</v>
      </c>
      <c r="U21" s="221"/>
      <c r="V21" s="221"/>
      <c r="W21" s="51">
        <f>T21*27%</f>
        <v>5188.0576021199995</v>
      </c>
      <c r="X21" s="50">
        <f>W21+T21</f>
        <v>24403.085758119996</v>
      </c>
      <c r="Y21" s="43"/>
      <c r="Z21" s="43"/>
    </row>
    <row r="22" spans="1:26">
      <c r="A22" s="150"/>
      <c r="B22" s="11" t="s">
        <v>17</v>
      </c>
      <c r="C22" s="6">
        <v>0.3</v>
      </c>
      <c r="D22" s="6">
        <v>0.7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>
        <v>1</v>
      </c>
      <c r="S22" s="226"/>
      <c r="T22" s="86"/>
      <c r="U22" s="51"/>
      <c r="V22" s="51"/>
      <c r="W22" s="51"/>
      <c r="X22" s="50"/>
      <c r="Y22" s="43"/>
      <c r="Z22" s="43"/>
    </row>
    <row r="23" spans="1:26" s="16" customFormat="1">
      <c r="A23" s="150"/>
      <c r="B23" s="17" t="s">
        <v>16</v>
      </c>
      <c r="C23" s="35">
        <f>$R$23*C22</f>
        <v>47796.775130350499</v>
      </c>
      <c r="D23" s="35">
        <f>$R$23*D22</f>
        <v>111525.80863748449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>
        <f>X23</f>
        <v>159322.58376783499</v>
      </c>
      <c r="S23" s="226"/>
      <c r="T23" s="92">
        <v>92179.332669590905</v>
      </c>
      <c r="U23" s="42">
        <v>16628.715199999995</v>
      </c>
      <c r="V23" s="42">
        <v>16642.805490909086</v>
      </c>
      <c r="W23" s="42">
        <f>SUM(T23:V23)*27%</f>
        <v>33871.730407334995</v>
      </c>
      <c r="X23" s="53">
        <f>SUM(T23:W23)</f>
        <v>159322.58376783499</v>
      </c>
      <c r="Y23" s="43"/>
      <c r="Z23" s="43"/>
    </row>
    <row r="24" spans="1:26">
      <c r="A24" s="150"/>
      <c r="B24" s="10" t="s">
        <v>18</v>
      </c>
      <c r="C24" s="32">
        <v>0.3</v>
      </c>
      <c r="D24" s="32">
        <v>0.7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>
        <v>1</v>
      </c>
      <c r="S24" s="226"/>
      <c r="T24" s="86"/>
      <c r="U24" s="51"/>
      <c r="V24" s="51"/>
      <c r="W24" s="51"/>
      <c r="X24" s="50"/>
      <c r="Y24" s="43"/>
      <c r="Z24" s="43"/>
    </row>
    <row r="25" spans="1:26" s="16" customFormat="1">
      <c r="A25" s="150"/>
      <c r="B25" s="15" t="s">
        <v>16</v>
      </c>
      <c r="C25" s="39">
        <f>$R$25*C24</f>
        <v>11287.121904374997</v>
      </c>
      <c r="D25" s="39">
        <f>$R$25*D24</f>
        <v>26336.617776874995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>
        <f>X25</f>
        <v>37623.739681249994</v>
      </c>
      <c r="S25" s="226"/>
      <c r="T25" s="220">
        <v>29624.991874999996</v>
      </c>
      <c r="U25" s="221"/>
      <c r="V25" s="221"/>
      <c r="W25" s="51">
        <f>T25*27%</f>
        <v>7998.7478062499995</v>
      </c>
      <c r="X25" s="50">
        <f>W25+T25</f>
        <v>37623.739681249994</v>
      </c>
      <c r="Y25" s="43"/>
      <c r="Z25" s="43"/>
    </row>
    <row r="26" spans="1:26">
      <c r="A26" s="150"/>
      <c r="B26" s="11" t="s">
        <v>19</v>
      </c>
      <c r="C26" s="6"/>
      <c r="D26" s="6">
        <v>0.3</v>
      </c>
      <c r="E26" s="6">
        <v>0.7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>
        <v>1</v>
      </c>
      <c r="S26" s="226"/>
      <c r="T26" s="86"/>
      <c r="U26" s="51"/>
      <c r="V26" s="51"/>
      <c r="W26" s="51"/>
      <c r="X26" s="50"/>
      <c r="Y26" s="43"/>
      <c r="Z26" s="43"/>
    </row>
    <row r="27" spans="1:26" s="16" customFormat="1">
      <c r="A27" s="150"/>
      <c r="B27" s="17" t="s">
        <v>16</v>
      </c>
      <c r="C27" s="35"/>
      <c r="D27" s="35">
        <f>$R$27*D26</f>
        <v>18165.752978555996</v>
      </c>
      <c r="E27" s="35">
        <f>$R$27*E26</f>
        <v>42386.756949963994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>
        <f>X27</f>
        <v>60552.50992851999</v>
      </c>
      <c r="S27" s="226"/>
      <c r="T27" s="86">
        <v>5991.2461699999994</v>
      </c>
      <c r="U27" s="222">
        <v>41687.895505999993</v>
      </c>
      <c r="V27" s="222"/>
      <c r="W27" s="42">
        <f>SUM(T27:V27)*27%</f>
        <v>12873.368252519998</v>
      </c>
      <c r="X27" s="53">
        <f>W27+U27+T27</f>
        <v>60552.50992851999</v>
      </c>
      <c r="Y27" s="43"/>
      <c r="Z27" s="43"/>
    </row>
    <row r="28" spans="1:26">
      <c r="A28" s="150"/>
      <c r="B28" s="13" t="s">
        <v>20</v>
      </c>
      <c r="C28" s="7"/>
      <c r="D28" s="7">
        <v>0.3</v>
      </c>
      <c r="E28" s="7">
        <v>0.7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32">
        <v>1</v>
      </c>
      <c r="S28" s="226"/>
      <c r="T28" s="86"/>
      <c r="U28" s="51"/>
      <c r="V28" s="51"/>
      <c r="W28" s="51"/>
      <c r="X28" s="50"/>
      <c r="Y28" s="43"/>
      <c r="Z28" s="43"/>
    </row>
    <row r="29" spans="1:26" s="16" customFormat="1">
      <c r="A29" s="150"/>
      <c r="B29" s="19" t="s">
        <v>16</v>
      </c>
      <c r="C29" s="14"/>
      <c r="D29" s="39">
        <f>$R$29*D28</f>
        <v>31759.22190865799</v>
      </c>
      <c r="E29" s="39">
        <f>$R$29*E28</f>
        <v>74104.851120201973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9">
        <f>X29</f>
        <v>105864.07302885997</v>
      </c>
      <c r="S29" s="226"/>
      <c r="T29" s="220">
        <v>83357.537817999983</v>
      </c>
      <c r="U29" s="221"/>
      <c r="V29" s="221"/>
      <c r="W29" s="51">
        <f>T29*27%</f>
        <v>22506.535210859998</v>
      </c>
      <c r="X29" s="50">
        <f>W29+T29</f>
        <v>105864.07302885997</v>
      </c>
      <c r="Y29" s="43"/>
      <c r="Z29" s="43"/>
    </row>
    <row r="30" spans="1:26">
      <c r="A30" s="150"/>
      <c r="B30" s="11" t="s">
        <v>21</v>
      </c>
      <c r="C30" s="6"/>
      <c r="D30" s="6">
        <v>0.3</v>
      </c>
      <c r="E30" s="6">
        <v>0.7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>
        <v>1</v>
      </c>
      <c r="S30" s="226"/>
      <c r="T30" s="220"/>
      <c r="U30" s="221"/>
      <c r="V30" s="221"/>
      <c r="W30" s="51"/>
      <c r="X30" s="50"/>
      <c r="Y30" s="43"/>
      <c r="Z30" s="43"/>
    </row>
    <row r="31" spans="1:26" s="16" customFormat="1">
      <c r="A31" s="150"/>
      <c r="B31" s="17" t="s">
        <v>16</v>
      </c>
      <c r="C31" s="18"/>
      <c r="D31" s="35">
        <f>$R$31*D30</f>
        <v>11653.114788719999</v>
      </c>
      <c r="E31" s="35">
        <f>$R$31*E30</f>
        <v>27190.601173679996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>
        <f>X31</f>
        <v>38843.715962399998</v>
      </c>
      <c r="S31" s="226"/>
      <c r="T31" s="220">
        <v>30585.603119999996</v>
      </c>
      <c r="U31" s="221"/>
      <c r="V31" s="221"/>
      <c r="W31" s="51">
        <f>T31*27%</f>
        <v>8258.1128423999999</v>
      </c>
      <c r="X31" s="50">
        <f>W31+T31</f>
        <v>38843.715962399998</v>
      </c>
      <c r="Y31" s="43"/>
      <c r="Z31" s="43"/>
    </row>
    <row r="32" spans="1:26">
      <c r="A32" s="150"/>
      <c r="B32" s="13" t="s">
        <v>22</v>
      </c>
      <c r="C32" s="7"/>
      <c r="D32" s="7"/>
      <c r="E32" s="7">
        <v>0.3</v>
      </c>
      <c r="F32" s="7">
        <v>0.7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32">
        <v>1</v>
      </c>
      <c r="S32" s="226"/>
      <c r="T32" s="220"/>
      <c r="U32" s="221"/>
      <c r="V32" s="221"/>
      <c r="W32" s="51"/>
      <c r="X32" s="50"/>
      <c r="Y32" s="43"/>
      <c r="Z32" s="43"/>
    </row>
    <row r="33" spans="1:26" s="16" customFormat="1">
      <c r="A33" s="150"/>
      <c r="B33" s="19" t="s">
        <v>16</v>
      </c>
      <c r="C33" s="14"/>
      <c r="D33" s="14"/>
      <c r="E33" s="39">
        <f>$R$33*E32</f>
        <v>881.24767704900012</v>
      </c>
      <c r="F33" s="39">
        <f>$R$33*F32</f>
        <v>2056.2445797810001</v>
      </c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9">
        <f>X33</f>
        <v>2937.4922568300003</v>
      </c>
      <c r="S33" s="226"/>
      <c r="T33" s="220">
        <v>2312.9860290000001</v>
      </c>
      <c r="U33" s="221"/>
      <c r="V33" s="221"/>
      <c r="W33" s="51">
        <f>T33*27%</f>
        <v>624.50622783000006</v>
      </c>
      <c r="X33" s="50">
        <f>W33+T33</f>
        <v>2937.4922568300003</v>
      </c>
      <c r="Y33" s="43"/>
      <c r="Z33" s="43"/>
    </row>
    <row r="34" spans="1:26">
      <c r="A34" s="150"/>
      <c r="B34" s="11" t="s">
        <v>23</v>
      </c>
      <c r="C34" s="6"/>
      <c r="D34" s="6"/>
      <c r="E34" s="6">
        <v>0.3</v>
      </c>
      <c r="F34" s="6">
        <v>0.7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>
        <v>1</v>
      </c>
      <c r="S34" s="226"/>
      <c r="T34" s="220"/>
      <c r="U34" s="221"/>
      <c r="V34" s="221"/>
      <c r="W34" s="51"/>
      <c r="X34" s="50"/>
      <c r="Y34" s="43"/>
      <c r="Z34" s="43"/>
    </row>
    <row r="35" spans="1:26" s="16" customFormat="1">
      <c r="A35" s="150"/>
      <c r="B35" s="17" t="s">
        <v>16</v>
      </c>
      <c r="C35" s="18"/>
      <c r="D35" s="18"/>
      <c r="E35" s="35">
        <f>$R$35*E34</f>
        <v>10891.248551031271</v>
      </c>
      <c r="F35" s="35">
        <f>$R$35*F34</f>
        <v>25412.913285739629</v>
      </c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>
        <f>X35</f>
        <v>36304.161836770902</v>
      </c>
      <c r="S35" s="226"/>
      <c r="T35" s="220">
        <v>28585.954202181812</v>
      </c>
      <c r="U35" s="221"/>
      <c r="V35" s="221"/>
      <c r="W35" s="51">
        <f>T35*27%</f>
        <v>7718.20763458909</v>
      </c>
      <c r="X35" s="50">
        <f>W35+T35</f>
        <v>36304.161836770902</v>
      </c>
      <c r="Y35" s="43"/>
      <c r="Z35" s="43"/>
    </row>
    <row r="36" spans="1:26">
      <c r="A36" s="150"/>
      <c r="B36" s="13" t="s">
        <v>24</v>
      </c>
      <c r="C36" s="7"/>
      <c r="D36" s="7"/>
      <c r="E36" s="7">
        <v>0.3</v>
      </c>
      <c r="F36" s="7">
        <v>0.7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32">
        <v>1</v>
      </c>
      <c r="S36" s="226"/>
      <c r="T36" s="220"/>
      <c r="U36" s="221"/>
      <c r="V36" s="221"/>
      <c r="W36" s="51"/>
      <c r="X36" s="50"/>
      <c r="Y36" s="43"/>
      <c r="Z36" s="43"/>
    </row>
    <row r="37" spans="1:26" s="16" customFormat="1">
      <c r="A37" s="150"/>
      <c r="B37" s="19" t="s">
        <v>16</v>
      </c>
      <c r="C37" s="14"/>
      <c r="D37" s="14"/>
      <c r="E37" s="39">
        <f>$R$37*E36</f>
        <v>15680.322670432974</v>
      </c>
      <c r="F37" s="39">
        <f>$R$37*F36</f>
        <v>36587.419564343603</v>
      </c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9">
        <f>X37</f>
        <v>52267.742234776582</v>
      </c>
      <c r="S37" s="226"/>
      <c r="T37" s="220">
        <v>41155.702547068177</v>
      </c>
      <c r="U37" s="221"/>
      <c r="V37" s="221"/>
      <c r="W37" s="51">
        <f>T37*27%</f>
        <v>11112.039687708408</v>
      </c>
      <c r="X37" s="50">
        <f>W37+T37</f>
        <v>52267.742234776582</v>
      </c>
      <c r="Y37" s="43"/>
      <c r="Z37" s="43"/>
    </row>
    <row r="38" spans="1:26">
      <c r="A38" s="150"/>
      <c r="B38" s="11" t="s">
        <v>25</v>
      </c>
      <c r="C38" s="6"/>
      <c r="D38" s="6"/>
      <c r="E38" s="6"/>
      <c r="F38" s="6">
        <v>0.3</v>
      </c>
      <c r="G38" s="6">
        <v>0.7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>
        <v>1</v>
      </c>
      <c r="S38" s="226"/>
      <c r="T38" s="220"/>
      <c r="U38" s="221"/>
      <c r="V38" s="221"/>
      <c r="W38" s="51"/>
      <c r="X38" s="50"/>
      <c r="Y38" s="43"/>
      <c r="Z38" s="43"/>
    </row>
    <row r="39" spans="1:26" s="16" customFormat="1">
      <c r="A39" s="150"/>
      <c r="B39" s="17" t="s">
        <v>16</v>
      </c>
      <c r="C39" s="18"/>
      <c r="D39" s="18"/>
      <c r="E39" s="35"/>
      <c r="F39" s="35">
        <f>$R$39*F38</f>
        <v>20335.969762112178</v>
      </c>
      <c r="G39" s="35">
        <f>$R$39*G38</f>
        <v>47450.596111595085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>
        <f>X39</f>
        <v>67786.565873707266</v>
      </c>
      <c r="S39" s="226"/>
      <c r="T39" s="220">
        <v>53375.248719454539</v>
      </c>
      <c r="U39" s="221"/>
      <c r="V39" s="221"/>
      <c r="W39" s="51">
        <f>T39*27%</f>
        <v>14411.317154252727</v>
      </c>
      <c r="X39" s="50">
        <f>W39+T39</f>
        <v>67786.565873707266</v>
      </c>
      <c r="Y39" s="43"/>
      <c r="Z39" s="43"/>
    </row>
    <row r="40" spans="1:26">
      <c r="A40" s="150"/>
      <c r="B40" s="13" t="s">
        <v>26</v>
      </c>
      <c r="C40" s="7"/>
      <c r="D40" s="7"/>
      <c r="E40" s="7"/>
      <c r="F40" s="7">
        <v>0.3</v>
      </c>
      <c r="G40" s="7">
        <v>0.7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32">
        <v>1</v>
      </c>
      <c r="S40" s="226"/>
      <c r="T40" s="220"/>
      <c r="U40" s="221"/>
      <c r="V40" s="221"/>
      <c r="W40" s="51"/>
      <c r="X40" s="50"/>
      <c r="Y40" s="43"/>
      <c r="Z40" s="43"/>
    </row>
    <row r="41" spans="1:26" s="16" customFormat="1">
      <c r="A41" s="150"/>
      <c r="B41" s="19" t="s">
        <v>16</v>
      </c>
      <c r="C41" s="14"/>
      <c r="D41" s="14"/>
      <c r="E41" s="14"/>
      <c r="F41" s="39">
        <f>$R$41*F40</f>
        <v>7486.2039141509986</v>
      </c>
      <c r="G41" s="39">
        <f>$R$41*G40</f>
        <v>17467.809133018996</v>
      </c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9">
        <f>X41</f>
        <v>24954.013047169996</v>
      </c>
      <c r="S41" s="226"/>
      <c r="T41" s="220">
        <v>19648.829170999998</v>
      </c>
      <c r="U41" s="221"/>
      <c r="V41" s="221"/>
      <c r="W41" s="51">
        <f>T41*27%</f>
        <v>5305.1838761700001</v>
      </c>
      <c r="X41" s="50">
        <f>W41+T41</f>
        <v>24954.013047169996</v>
      </c>
      <c r="Y41" s="43"/>
      <c r="Z41" s="43"/>
    </row>
    <row r="42" spans="1:26">
      <c r="A42" s="150"/>
      <c r="B42" s="11" t="s">
        <v>70</v>
      </c>
      <c r="C42" s="6"/>
      <c r="D42" s="6"/>
      <c r="E42" s="6"/>
      <c r="F42" s="6">
        <v>0.3</v>
      </c>
      <c r="G42" s="6">
        <v>0.7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>
        <v>1</v>
      </c>
      <c r="S42" s="226"/>
      <c r="T42" s="220"/>
      <c r="U42" s="221"/>
      <c r="V42" s="221"/>
      <c r="W42" s="51"/>
      <c r="X42" s="50"/>
      <c r="Y42" s="43"/>
      <c r="Z42" s="43"/>
    </row>
    <row r="43" spans="1:26" s="16" customFormat="1">
      <c r="A43" s="150"/>
      <c r="B43" s="17" t="s">
        <v>16</v>
      </c>
      <c r="C43" s="18"/>
      <c r="D43" s="18"/>
      <c r="E43" s="18"/>
      <c r="F43" s="35">
        <f>$R$43*F42</f>
        <v>15903.816298094996</v>
      </c>
      <c r="G43" s="35">
        <f>$R$43*G42</f>
        <v>37108.904695554993</v>
      </c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>
        <f>X43</f>
        <v>53012.720993649993</v>
      </c>
      <c r="S43" s="226"/>
      <c r="T43" s="220">
        <v>41742.299994999994</v>
      </c>
      <c r="U43" s="221"/>
      <c r="V43" s="221"/>
      <c r="W43" s="51">
        <f>T43*27%</f>
        <v>11270.420998649999</v>
      </c>
      <c r="X43" s="50">
        <f>W43+T43</f>
        <v>53012.720993649993</v>
      </c>
      <c r="Y43" s="43"/>
      <c r="Z43" s="43"/>
    </row>
    <row r="44" spans="1:26">
      <c r="A44" s="150"/>
      <c r="B44" s="13" t="s">
        <v>27</v>
      </c>
      <c r="C44" s="7"/>
      <c r="D44" s="7"/>
      <c r="E44" s="7"/>
      <c r="F44" s="7"/>
      <c r="G44" s="7">
        <v>0.3</v>
      </c>
      <c r="H44" s="7">
        <v>0.7</v>
      </c>
      <c r="I44" s="7"/>
      <c r="J44" s="7"/>
      <c r="K44" s="7"/>
      <c r="L44" s="7"/>
      <c r="M44" s="7"/>
      <c r="N44" s="7"/>
      <c r="O44" s="7"/>
      <c r="P44" s="7"/>
      <c r="Q44" s="7"/>
      <c r="R44" s="32">
        <v>1</v>
      </c>
      <c r="S44" s="226"/>
      <c r="T44" s="220"/>
      <c r="U44" s="221"/>
      <c r="V44" s="221"/>
      <c r="W44" s="51"/>
      <c r="X44" s="50"/>
      <c r="Y44" s="43"/>
      <c r="Z44" s="43"/>
    </row>
    <row r="45" spans="1:26" s="16" customFormat="1">
      <c r="A45" s="150"/>
      <c r="B45" s="19" t="s">
        <v>16</v>
      </c>
      <c r="C45" s="14"/>
      <c r="D45" s="14"/>
      <c r="E45" s="14"/>
      <c r="F45" s="14"/>
      <c r="G45" s="34">
        <f>$R$45*G44</f>
        <v>14196.026468328544</v>
      </c>
      <c r="H45" s="34">
        <f>$R$45*H44</f>
        <v>33124.061759433265</v>
      </c>
      <c r="I45" s="34"/>
      <c r="J45" s="34"/>
      <c r="K45" s="34"/>
      <c r="L45" s="34"/>
      <c r="M45" s="34"/>
      <c r="N45" s="34"/>
      <c r="O45" s="34"/>
      <c r="P45" s="34"/>
      <c r="Q45" s="34"/>
      <c r="R45" s="39">
        <f>X45</f>
        <v>47320.088227761815</v>
      </c>
      <c r="S45" s="226"/>
      <c r="T45" s="220">
        <v>37259.911990363631</v>
      </c>
      <c r="U45" s="221"/>
      <c r="V45" s="221"/>
      <c r="W45" s="51">
        <f>T45*27%</f>
        <v>10060.176237398182</v>
      </c>
      <c r="X45" s="50">
        <f>W45+T45</f>
        <v>47320.088227761815</v>
      </c>
      <c r="Y45" s="43"/>
      <c r="Z45" s="43"/>
    </row>
    <row r="46" spans="1:26">
      <c r="A46" s="150"/>
      <c r="B46" s="13" t="s">
        <v>28</v>
      </c>
      <c r="C46" s="7"/>
      <c r="D46" s="7"/>
      <c r="E46" s="7"/>
      <c r="F46" s="7"/>
      <c r="G46" s="7">
        <v>0.3</v>
      </c>
      <c r="H46" s="7">
        <v>0.7</v>
      </c>
      <c r="I46" s="7"/>
      <c r="J46" s="7"/>
      <c r="K46" s="7"/>
      <c r="L46" s="7"/>
      <c r="M46" s="7"/>
      <c r="N46" s="7"/>
      <c r="O46" s="7"/>
      <c r="P46" s="7"/>
      <c r="Q46" s="7"/>
      <c r="R46" s="32">
        <v>1</v>
      </c>
      <c r="S46" s="226"/>
      <c r="T46" s="220"/>
      <c r="U46" s="221"/>
      <c r="V46" s="221"/>
      <c r="W46" s="51"/>
      <c r="X46" s="50"/>
      <c r="Y46" s="43"/>
      <c r="Z46" s="43"/>
    </row>
    <row r="47" spans="1:26" s="16" customFormat="1">
      <c r="A47" s="150"/>
      <c r="B47" s="19" t="s">
        <v>16</v>
      </c>
      <c r="C47" s="14"/>
      <c r="D47" s="14"/>
      <c r="E47" s="14"/>
      <c r="F47" s="14"/>
      <c r="G47" s="34">
        <f>$R$47*G46</f>
        <v>6245.4157724727256</v>
      </c>
      <c r="H47" s="34">
        <f>$R$47*H46</f>
        <v>14572.636802436358</v>
      </c>
      <c r="I47" s="34"/>
      <c r="J47" s="34"/>
      <c r="K47" s="34"/>
      <c r="L47" s="34"/>
      <c r="M47" s="34"/>
      <c r="N47" s="34"/>
      <c r="O47" s="34"/>
      <c r="P47" s="34"/>
      <c r="Q47" s="34"/>
      <c r="R47" s="39">
        <f>X47</f>
        <v>20818.052574909085</v>
      </c>
      <c r="S47" s="226"/>
      <c r="T47" s="220">
        <v>16392.167381818177</v>
      </c>
      <c r="U47" s="221"/>
      <c r="V47" s="221"/>
      <c r="W47" s="51">
        <f>T47*27%</f>
        <v>4425.8851930909077</v>
      </c>
      <c r="X47" s="50">
        <f>W47+T47</f>
        <v>20818.052574909085</v>
      </c>
      <c r="Y47" s="43"/>
      <c r="Z47" s="43"/>
    </row>
    <row r="48" spans="1:26">
      <c r="A48" s="150"/>
      <c r="B48" s="11" t="s">
        <v>29</v>
      </c>
      <c r="C48" s="6"/>
      <c r="D48" s="6"/>
      <c r="E48" s="6"/>
      <c r="F48" s="6"/>
      <c r="G48" s="6">
        <v>0.3</v>
      </c>
      <c r="H48" s="6">
        <v>0.7</v>
      </c>
      <c r="I48" s="6"/>
      <c r="J48" s="6"/>
      <c r="K48" s="6"/>
      <c r="L48" s="6"/>
      <c r="M48" s="6"/>
      <c r="N48" s="6"/>
      <c r="O48" s="6"/>
      <c r="P48" s="6"/>
      <c r="Q48" s="6"/>
      <c r="R48" s="6">
        <v>1</v>
      </c>
      <c r="S48" s="226"/>
      <c r="T48" s="220"/>
      <c r="U48" s="221"/>
      <c r="V48" s="221"/>
      <c r="W48" s="51"/>
      <c r="X48" s="50"/>
      <c r="Y48" s="43"/>
      <c r="Z48" s="43"/>
    </row>
    <row r="49" spans="1:26" s="16" customFormat="1">
      <c r="A49" s="150"/>
      <c r="B49" s="17" t="s">
        <v>16</v>
      </c>
      <c r="C49" s="18"/>
      <c r="D49" s="18"/>
      <c r="E49" s="18"/>
      <c r="F49" s="18"/>
      <c r="G49" s="35">
        <f>$R$49*G48</f>
        <v>5840.9933460570001</v>
      </c>
      <c r="H49" s="35">
        <f>$R$49*H48</f>
        <v>13628.984474133</v>
      </c>
      <c r="I49" s="35"/>
      <c r="J49" s="35"/>
      <c r="K49" s="35"/>
      <c r="L49" s="35"/>
      <c r="M49" s="35"/>
      <c r="N49" s="35"/>
      <c r="O49" s="35"/>
      <c r="P49" s="35"/>
      <c r="Q49" s="35"/>
      <c r="R49" s="35">
        <f>X49</f>
        <v>19469.977820190001</v>
      </c>
      <c r="S49" s="226"/>
      <c r="T49" s="220">
        <v>15330.691197</v>
      </c>
      <c r="U49" s="221"/>
      <c r="V49" s="221"/>
      <c r="W49" s="51">
        <f>T49*27%</f>
        <v>4139.2866231900007</v>
      </c>
      <c r="X49" s="50">
        <f>W49+T49</f>
        <v>19469.977820190001</v>
      </c>
      <c r="Y49" s="43"/>
      <c r="Z49" s="43"/>
    </row>
    <row r="50" spans="1:26">
      <c r="A50" s="150"/>
      <c r="B50" s="13" t="s">
        <v>30</v>
      </c>
      <c r="C50" s="7"/>
      <c r="D50" s="7"/>
      <c r="E50" s="7"/>
      <c r="F50" s="7"/>
      <c r="G50" s="7"/>
      <c r="H50" s="7">
        <v>0.3</v>
      </c>
      <c r="I50" s="7">
        <v>0.7</v>
      </c>
      <c r="J50" s="7"/>
      <c r="K50" s="7"/>
      <c r="L50" s="7"/>
      <c r="M50" s="7"/>
      <c r="N50" s="7"/>
      <c r="O50" s="7"/>
      <c r="P50" s="7"/>
      <c r="Q50" s="7"/>
      <c r="R50" s="32">
        <v>1</v>
      </c>
      <c r="S50" s="226"/>
      <c r="T50" s="86"/>
      <c r="U50" s="52"/>
      <c r="V50" s="52"/>
      <c r="W50" s="51"/>
      <c r="X50" s="50"/>
      <c r="Y50" s="43"/>
      <c r="Z50" s="43"/>
    </row>
    <row r="51" spans="1:26" s="16" customFormat="1">
      <c r="A51" s="150"/>
      <c r="B51" s="19" t="s">
        <v>16</v>
      </c>
      <c r="C51" s="14"/>
      <c r="D51" s="14"/>
      <c r="E51" s="14"/>
      <c r="F51" s="14"/>
      <c r="G51" s="14"/>
      <c r="H51" s="34">
        <f>$R$51*H50</f>
        <v>32109.988368968181</v>
      </c>
      <c r="I51" s="34">
        <f>$R$51*I50</f>
        <v>74923.306194259087</v>
      </c>
      <c r="J51" s="34"/>
      <c r="K51" s="34"/>
      <c r="L51" s="34"/>
      <c r="M51" s="34"/>
      <c r="N51" s="34"/>
      <c r="O51" s="34"/>
      <c r="P51" s="34"/>
      <c r="Q51" s="34"/>
      <c r="R51" s="39">
        <f>X51</f>
        <v>107033.29456322727</v>
      </c>
      <c r="S51" s="226"/>
      <c r="T51" s="220">
        <v>84278.184695454547</v>
      </c>
      <c r="U51" s="221"/>
      <c r="V51" s="221"/>
      <c r="W51" s="51">
        <f>T51*27%</f>
        <v>22755.109867772728</v>
      </c>
      <c r="X51" s="50">
        <f>W51+T51</f>
        <v>107033.29456322727</v>
      </c>
      <c r="Y51" s="43"/>
      <c r="Z51" s="43"/>
    </row>
    <row r="52" spans="1:26">
      <c r="A52" s="150"/>
      <c r="B52" s="11" t="s">
        <v>31</v>
      </c>
      <c r="C52" s="6"/>
      <c r="D52" s="6"/>
      <c r="E52" s="6"/>
      <c r="F52" s="6"/>
      <c r="G52" s="6"/>
      <c r="H52" s="6">
        <v>0.3</v>
      </c>
      <c r="I52" s="6">
        <v>0.7</v>
      </c>
      <c r="J52" s="6"/>
      <c r="K52" s="6"/>
      <c r="L52" s="6"/>
      <c r="M52" s="6"/>
      <c r="N52" s="6"/>
      <c r="O52" s="6"/>
      <c r="P52" s="6"/>
      <c r="Q52" s="6"/>
      <c r="R52" s="6">
        <v>1</v>
      </c>
      <c r="S52" s="226"/>
      <c r="T52" s="220"/>
      <c r="U52" s="221"/>
      <c r="V52" s="221"/>
      <c r="W52" s="51"/>
      <c r="X52" s="50"/>
      <c r="Y52" s="43"/>
      <c r="Z52" s="43"/>
    </row>
    <row r="53" spans="1:26" s="16" customFormat="1">
      <c r="A53" s="150"/>
      <c r="B53" s="17" t="s">
        <v>16</v>
      </c>
      <c r="C53" s="18"/>
      <c r="D53" s="18"/>
      <c r="E53" s="18"/>
      <c r="F53" s="18"/>
      <c r="G53" s="18"/>
      <c r="H53" s="35">
        <f>$R$53*H52</f>
        <v>8057.8922134949989</v>
      </c>
      <c r="I53" s="35">
        <f>$R$53*I52</f>
        <v>18801.748498154997</v>
      </c>
      <c r="J53" s="35"/>
      <c r="K53" s="35"/>
      <c r="L53" s="35"/>
      <c r="M53" s="35"/>
      <c r="N53" s="35"/>
      <c r="O53" s="35"/>
      <c r="P53" s="35"/>
      <c r="Q53" s="35"/>
      <c r="R53" s="35">
        <f>X53</f>
        <v>26859.640711649998</v>
      </c>
      <c r="S53" s="226"/>
      <c r="T53" s="220">
        <v>21149.323394999999</v>
      </c>
      <c r="U53" s="221"/>
      <c r="V53" s="221"/>
      <c r="W53" s="51">
        <f>T53*27%</f>
        <v>5710.3173166500001</v>
      </c>
      <c r="X53" s="50">
        <f>W53+T53</f>
        <v>26859.640711649998</v>
      </c>
      <c r="Y53" s="43"/>
      <c r="Z53" s="43"/>
    </row>
    <row r="54" spans="1:26">
      <c r="A54" s="150"/>
      <c r="B54" s="13" t="s">
        <v>32</v>
      </c>
      <c r="C54" s="7"/>
      <c r="D54" s="7"/>
      <c r="E54" s="7"/>
      <c r="F54" s="7"/>
      <c r="G54" s="7"/>
      <c r="H54" s="7">
        <v>0.3</v>
      </c>
      <c r="I54" s="7">
        <v>0.7</v>
      </c>
      <c r="J54" s="7"/>
      <c r="K54" s="7"/>
      <c r="L54" s="7"/>
      <c r="M54" s="7"/>
      <c r="N54" s="7"/>
      <c r="O54" s="7"/>
      <c r="P54" s="7"/>
      <c r="Q54" s="7"/>
      <c r="R54" s="32">
        <v>1</v>
      </c>
      <c r="S54" s="226"/>
      <c r="T54" s="220"/>
      <c r="U54" s="221"/>
      <c r="V54" s="221"/>
      <c r="W54" s="51"/>
      <c r="X54" s="50"/>
      <c r="Y54" s="43"/>
      <c r="Z54" s="43"/>
    </row>
    <row r="55" spans="1:26" s="16" customFormat="1">
      <c r="A55" s="150"/>
      <c r="B55" s="19" t="s">
        <v>16</v>
      </c>
      <c r="C55" s="14"/>
      <c r="D55" s="14"/>
      <c r="E55" s="14"/>
      <c r="F55" s="14"/>
      <c r="G55" s="14"/>
      <c r="H55" s="34">
        <f>$R$55*H54</f>
        <v>10101.776087238</v>
      </c>
      <c r="I55" s="34">
        <f>$R$55*I54</f>
        <v>23570.810870221998</v>
      </c>
      <c r="J55" s="34"/>
      <c r="K55" s="34"/>
      <c r="L55" s="34"/>
      <c r="M55" s="34"/>
      <c r="N55" s="34"/>
      <c r="O55" s="34"/>
      <c r="P55" s="34"/>
      <c r="Q55" s="34"/>
      <c r="R55" s="39">
        <f>X55</f>
        <v>33672.58695746</v>
      </c>
      <c r="S55" s="226"/>
      <c r="T55" s="220">
        <v>26513.847997999997</v>
      </c>
      <c r="U55" s="221"/>
      <c r="V55" s="221"/>
      <c r="W55" s="51">
        <f>T55*27%</f>
        <v>7158.7389594599999</v>
      </c>
      <c r="X55" s="50">
        <f>W55+T55</f>
        <v>33672.58695746</v>
      </c>
      <c r="Y55" s="43"/>
      <c r="Z55" s="43"/>
    </row>
    <row r="56" spans="1:26">
      <c r="A56" s="150"/>
      <c r="B56" s="11" t="s">
        <v>40</v>
      </c>
      <c r="C56" s="6"/>
      <c r="D56" s="6"/>
      <c r="E56" s="6"/>
      <c r="F56" s="6"/>
      <c r="G56" s="6"/>
      <c r="H56" s="6">
        <v>0.3</v>
      </c>
      <c r="I56" s="6">
        <v>0.7</v>
      </c>
      <c r="J56" s="6"/>
      <c r="K56" s="6"/>
      <c r="L56" s="6"/>
      <c r="M56" s="6"/>
      <c r="N56" s="6"/>
      <c r="O56" s="6"/>
      <c r="P56" s="6"/>
      <c r="Q56" s="6"/>
      <c r="R56" s="6">
        <v>1</v>
      </c>
      <c r="S56" s="226"/>
      <c r="T56" s="220"/>
      <c r="U56" s="221"/>
      <c r="V56" s="221"/>
      <c r="W56" s="51"/>
      <c r="X56" s="50"/>
      <c r="Y56" s="43"/>
      <c r="Z56" s="43"/>
    </row>
    <row r="57" spans="1:26" s="16" customFormat="1">
      <c r="A57" s="150"/>
      <c r="B57" s="17" t="s">
        <v>16</v>
      </c>
      <c r="C57" s="18"/>
      <c r="D57" s="18"/>
      <c r="E57" s="18"/>
      <c r="F57" s="18"/>
      <c r="G57" s="18"/>
      <c r="H57" s="35">
        <f>$R$57*H56</f>
        <v>5646.7249809750001</v>
      </c>
      <c r="I57" s="35">
        <f>$R$57*I56</f>
        <v>13175.691622274999</v>
      </c>
      <c r="J57" s="35"/>
      <c r="K57" s="35"/>
      <c r="L57" s="35"/>
      <c r="M57" s="35"/>
      <c r="N57" s="35"/>
      <c r="O57" s="35"/>
      <c r="P57" s="35"/>
      <c r="Q57" s="35"/>
      <c r="R57" s="35">
        <f>X57</f>
        <v>18822.41660325</v>
      </c>
      <c r="S57" s="226"/>
      <c r="T57" s="220">
        <v>14820.800475</v>
      </c>
      <c r="U57" s="221"/>
      <c r="V57" s="221"/>
      <c r="W57" s="51">
        <f>T57*27%</f>
        <v>4001.6161282500002</v>
      </c>
      <c r="X57" s="50">
        <f>W57+T57</f>
        <v>18822.41660325</v>
      </c>
      <c r="Y57" s="43"/>
      <c r="Z57" s="43"/>
    </row>
    <row r="58" spans="1:26">
      <c r="A58" s="150"/>
      <c r="B58" s="12" t="s">
        <v>33</v>
      </c>
      <c r="C58" s="8"/>
      <c r="D58" s="8"/>
      <c r="E58" s="8"/>
      <c r="F58" s="8"/>
      <c r="G58" s="8"/>
      <c r="H58" s="8"/>
      <c r="I58" s="8">
        <v>0.3</v>
      </c>
      <c r="J58" s="8">
        <v>0.7</v>
      </c>
      <c r="K58" s="8"/>
      <c r="L58" s="8"/>
      <c r="M58" s="8"/>
      <c r="N58" s="8"/>
      <c r="O58" s="8"/>
      <c r="P58" s="8"/>
      <c r="Q58" s="8"/>
      <c r="R58" s="32">
        <v>1</v>
      </c>
      <c r="S58" s="226"/>
      <c r="T58" s="220"/>
      <c r="U58" s="221"/>
      <c r="V58" s="221"/>
      <c r="W58" s="51"/>
      <c r="X58" s="50"/>
      <c r="Y58" s="43"/>
      <c r="Z58" s="43"/>
    </row>
    <row r="59" spans="1:26" s="16" customFormat="1">
      <c r="A59" s="150"/>
      <c r="B59" s="20" t="s">
        <v>16</v>
      </c>
      <c r="C59" s="21"/>
      <c r="D59" s="21"/>
      <c r="E59" s="21"/>
      <c r="F59" s="21"/>
      <c r="G59" s="21"/>
      <c r="H59" s="21"/>
      <c r="I59" s="41">
        <f>$R$59*I58</f>
        <v>3654.8381835780001</v>
      </c>
      <c r="J59" s="41">
        <f>$R$59*J58</f>
        <v>8527.9557616820002</v>
      </c>
      <c r="K59" s="41"/>
      <c r="L59" s="41"/>
      <c r="M59" s="41"/>
      <c r="N59" s="41"/>
      <c r="O59" s="41"/>
      <c r="P59" s="41"/>
      <c r="Q59" s="41"/>
      <c r="R59" s="39">
        <f>X59</f>
        <v>12182.79394526</v>
      </c>
      <c r="S59" s="226"/>
      <c r="T59" s="220">
        <v>9592.7511379999996</v>
      </c>
      <c r="U59" s="221"/>
      <c r="V59" s="221"/>
      <c r="W59" s="51">
        <f>T59*27%</f>
        <v>2590.0428072600002</v>
      </c>
      <c r="X59" s="50">
        <f>W59+T59</f>
        <v>12182.79394526</v>
      </c>
      <c r="Y59" s="43"/>
      <c r="Z59" s="43"/>
    </row>
    <row r="60" spans="1:26" ht="15" customHeight="1">
      <c r="A60" s="150"/>
      <c r="B60" s="11" t="s">
        <v>34</v>
      </c>
      <c r="C60" s="6"/>
      <c r="D60" s="6"/>
      <c r="E60" s="6"/>
      <c r="F60" s="6"/>
      <c r="G60" s="6"/>
      <c r="H60" s="6"/>
      <c r="I60" s="6">
        <v>0.3</v>
      </c>
      <c r="J60" s="6">
        <v>0.7</v>
      </c>
      <c r="K60" s="6"/>
      <c r="L60" s="6"/>
      <c r="M60" s="6"/>
      <c r="N60" s="6"/>
      <c r="O60" s="6"/>
      <c r="P60" s="6"/>
      <c r="Q60" s="6"/>
      <c r="R60" s="6">
        <v>1</v>
      </c>
      <c r="S60" s="226"/>
      <c r="T60" s="220"/>
      <c r="U60" s="221"/>
      <c r="V60" s="221"/>
      <c r="W60" s="51"/>
      <c r="X60" s="50"/>
      <c r="Y60" s="43"/>
      <c r="Z60" s="43"/>
    </row>
    <row r="61" spans="1:26" s="16" customFormat="1">
      <c r="A61" s="150"/>
      <c r="B61" s="17" t="s">
        <v>16</v>
      </c>
      <c r="C61" s="18"/>
      <c r="D61" s="18"/>
      <c r="E61" s="18"/>
      <c r="F61" s="18"/>
      <c r="G61" s="18"/>
      <c r="H61" s="18"/>
      <c r="I61" s="35">
        <f>$R$61*I60</f>
        <v>12418.955832599997</v>
      </c>
      <c r="J61" s="35">
        <f>$R$61*J60</f>
        <v>28977.563609399989</v>
      </c>
      <c r="K61" s="35"/>
      <c r="L61" s="35"/>
      <c r="M61" s="35"/>
      <c r="N61" s="35"/>
      <c r="O61" s="35"/>
      <c r="P61" s="35"/>
      <c r="Q61" s="35"/>
      <c r="R61" s="35">
        <f>X61</f>
        <v>41396.51944199999</v>
      </c>
      <c r="S61" s="226"/>
      <c r="T61" s="220">
        <v>32595.684599999993</v>
      </c>
      <c r="U61" s="221"/>
      <c r="V61" s="221"/>
      <c r="W61" s="51">
        <f>T61*27%</f>
        <v>8800.8348419999984</v>
      </c>
      <c r="X61" s="50">
        <f>W61+T61</f>
        <v>41396.51944199999</v>
      </c>
      <c r="Y61" s="43"/>
      <c r="Z61" s="43"/>
    </row>
    <row r="62" spans="1:26">
      <c r="A62" s="150"/>
      <c r="B62" s="13" t="s">
        <v>35</v>
      </c>
      <c r="C62" s="7"/>
      <c r="D62" s="7"/>
      <c r="E62" s="7"/>
      <c r="F62" s="7"/>
      <c r="G62" s="7"/>
      <c r="H62" s="7"/>
      <c r="I62" s="7">
        <v>0.3</v>
      </c>
      <c r="J62" s="7">
        <v>0.7</v>
      </c>
      <c r="K62" s="7"/>
      <c r="L62" s="7"/>
      <c r="M62" s="7"/>
      <c r="N62" s="7"/>
      <c r="O62" s="7"/>
      <c r="P62" s="7"/>
      <c r="Q62" s="7"/>
      <c r="R62" s="32">
        <v>1</v>
      </c>
      <c r="S62" s="226"/>
      <c r="T62" s="220"/>
      <c r="U62" s="221"/>
      <c r="V62" s="221"/>
      <c r="W62" s="51"/>
      <c r="X62" s="50"/>
      <c r="Y62" s="43"/>
      <c r="Z62" s="43"/>
    </row>
    <row r="63" spans="1:26" s="16" customFormat="1">
      <c r="A63" s="150"/>
      <c r="B63" s="19" t="s">
        <v>16</v>
      </c>
      <c r="C63" s="14"/>
      <c r="D63" s="14"/>
      <c r="E63" s="14"/>
      <c r="F63" s="14"/>
      <c r="G63" s="14"/>
      <c r="H63" s="14"/>
      <c r="I63" s="41">
        <f>$R$63*I62</f>
        <v>8760.4224748020006</v>
      </c>
      <c r="J63" s="41">
        <f>$R$63*J62</f>
        <v>20440.985774538</v>
      </c>
      <c r="K63" s="34"/>
      <c r="L63" s="34"/>
      <c r="M63" s="34"/>
      <c r="N63" s="34"/>
      <c r="O63" s="34"/>
      <c r="P63" s="34"/>
      <c r="Q63" s="34"/>
      <c r="R63" s="39">
        <f>X63</f>
        <v>29201.408249340002</v>
      </c>
      <c r="S63" s="226"/>
      <c r="T63" s="220">
        <v>22993.234842000002</v>
      </c>
      <c r="U63" s="221"/>
      <c r="V63" s="221"/>
      <c r="W63" s="51">
        <f>T63*27%</f>
        <v>6208.1734073400012</v>
      </c>
      <c r="X63" s="50">
        <f>W63+T63</f>
        <v>29201.408249340002</v>
      </c>
      <c r="Y63" s="43"/>
      <c r="Z63" s="43"/>
    </row>
    <row r="64" spans="1:26">
      <c r="A64" s="150"/>
      <c r="B64" s="11" t="s">
        <v>36</v>
      </c>
      <c r="C64" s="6"/>
      <c r="D64" s="6"/>
      <c r="E64" s="6"/>
      <c r="F64" s="6"/>
      <c r="G64" s="6"/>
      <c r="H64" s="6"/>
      <c r="I64" s="6"/>
      <c r="J64" s="6">
        <v>0.3</v>
      </c>
      <c r="K64" s="6">
        <v>0.7</v>
      </c>
      <c r="L64" s="6"/>
      <c r="M64" s="6"/>
      <c r="N64" s="6"/>
      <c r="O64" s="6"/>
      <c r="P64" s="6"/>
      <c r="Q64" s="6"/>
      <c r="R64" s="6">
        <v>1</v>
      </c>
      <c r="S64" s="226"/>
      <c r="T64" s="220"/>
      <c r="U64" s="221"/>
      <c r="V64" s="221"/>
      <c r="W64" s="51"/>
      <c r="X64" s="50"/>
      <c r="Y64" s="43"/>
      <c r="Z64" s="43"/>
    </row>
    <row r="65" spans="1:26" s="16" customFormat="1">
      <c r="A65" s="150"/>
      <c r="B65" s="17" t="s">
        <v>16</v>
      </c>
      <c r="C65" s="18"/>
      <c r="D65" s="18"/>
      <c r="E65" s="18"/>
      <c r="F65" s="18"/>
      <c r="G65" s="18"/>
      <c r="H65" s="18"/>
      <c r="I65" s="18"/>
      <c r="J65" s="35">
        <f>$R$65*J64</f>
        <v>4388.3551958399994</v>
      </c>
      <c r="K65" s="35">
        <f>$R$65*K64</f>
        <v>10239.49545696</v>
      </c>
      <c r="L65" s="35"/>
      <c r="M65" s="35"/>
      <c r="N65" s="35"/>
      <c r="O65" s="35"/>
      <c r="P65" s="35"/>
      <c r="Q65" s="35"/>
      <c r="R65" s="35">
        <f>X65</f>
        <v>14627.8506528</v>
      </c>
      <c r="S65" s="226"/>
      <c r="T65" s="220">
        <v>11517.99264</v>
      </c>
      <c r="U65" s="221"/>
      <c r="V65" s="221"/>
      <c r="W65" s="51">
        <f>T65*27%</f>
        <v>3109.8580128000003</v>
      </c>
      <c r="X65" s="50">
        <f>W65+T65</f>
        <v>14627.8506528</v>
      </c>
      <c r="Y65" s="43"/>
      <c r="Z65" s="43"/>
    </row>
    <row r="66" spans="1:26">
      <c r="A66" s="150"/>
      <c r="B66" s="13" t="s">
        <v>37</v>
      </c>
      <c r="C66" s="7"/>
      <c r="D66" s="7"/>
      <c r="E66" s="7"/>
      <c r="F66" s="7"/>
      <c r="G66" s="7"/>
      <c r="H66" s="7"/>
      <c r="I66" s="7"/>
      <c r="J66" s="7">
        <v>0.3</v>
      </c>
      <c r="K66" s="7">
        <v>0.7</v>
      </c>
      <c r="L66" s="7"/>
      <c r="M66" s="7"/>
      <c r="N66" s="7"/>
      <c r="O66" s="7"/>
      <c r="P66" s="7"/>
      <c r="Q66" s="7"/>
      <c r="R66" s="32">
        <v>1</v>
      </c>
      <c r="S66" s="226"/>
      <c r="T66" s="220"/>
      <c r="U66" s="221"/>
      <c r="V66" s="221"/>
      <c r="W66" s="51"/>
      <c r="X66" s="50"/>
      <c r="Y66" s="43"/>
      <c r="Z66" s="43"/>
    </row>
    <row r="67" spans="1:26" s="16" customFormat="1">
      <c r="A67" s="150"/>
      <c r="B67" s="19" t="s">
        <v>16</v>
      </c>
      <c r="C67" s="14"/>
      <c r="D67" s="14"/>
      <c r="E67" s="14"/>
      <c r="F67" s="14"/>
      <c r="G67" s="14"/>
      <c r="H67" s="14"/>
      <c r="I67" s="14"/>
      <c r="J67" s="34">
        <f>R67*J66</f>
        <v>18311.956820236908</v>
      </c>
      <c r="K67" s="34">
        <f>R67*K66</f>
        <v>42727.899247219451</v>
      </c>
      <c r="L67" s="34"/>
      <c r="M67" s="34"/>
      <c r="N67" s="34"/>
      <c r="O67" s="34"/>
      <c r="P67" s="34"/>
      <c r="Q67" s="34"/>
      <c r="R67" s="39">
        <f>X67</f>
        <v>61039.856067456363</v>
      </c>
      <c r="S67" s="226"/>
      <c r="T67" s="220">
        <v>48062.878793272728</v>
      </c>
      <c r="U67" s="221"/>
      <c r="V67" s="221"/>
      <c r="W67" s="51">
        <f>T67*27%</f>
        <v>12976.977274183637</v>
      </c>
      <c r="X67" s="50">
        <f>W67+T67</f>
        <v>61039.856067456363</v>
      </c>
      <c r="Y67" s="43"/>
      <c r="Z67" s="43"/>
    </row>
    <row r="68" spans="1:26">
      <c r="A68" s="150"/>
      <c r="B68" s="11" t="s">
        <v>38</v>
      </c>
      <c r="C68" s="6"/>
      <c r="D68" s="6"/>
      <c r="E68" s="6"/>
      <c r="F68" s="6"/>
      <c r="G68" s="6"/>
      <c r="H68" s="6"/>
      <c r="I68" s="6"/>
      <c r="J68" s="6">
        <v>0.3</v>
      </c>
      <c r="K68" s="6">
        <v>0.7</v>
      </c>
      <c r="L68" s="6"/>
      <c r="M68" s="6"/>
      <c r="N68" s="6"/>
      <c r="O68" s="6"/>
      <c r="P68" s="6"/>
      <c r="Q68" s="6"/>
      <c r="R68" s="6">
        <v>1</v>
      </c>
      <c r="S68" s="226"/>
      <c r="T68" s="220"/>
      <c r="U68" s="221"/>
      <c r="V68" s="221"/>
      <c r="W68" s="51"/>
      <c r="X68" s="50"/>
      <c r="Y68" s="43"/>
      <c r="Z68" s="43"/>
    </row>
    <row r="69" spans="1:26" s="16" customFormat="1">
      <c r="A69" s="150"/>
      <c r="B69" s="17" t="s">
        <v>16</v>
      </c>
      <c r="C69" s="18"/>
      <c r="D69" s="18"/>
      <c r="E69" s="18"/>
      <c r="F69" s="18"/>
      <c r="G69" s="18"/>
      <c r="H69" s="18"/>
      <c r="I69" s="18"/>
      <c r="J69" s="35">
        <f>R69*J68</f>
        <v>10065.354357532362</v>
      </c>
      <c r="K69" s="35">
        <f>R69*K68</f>
        <v>23485.82683424218</v>
      </c>
      <c r="L69" s="35"/>
      <c r="M69" s="35"/>
      <c r="N69" s="35"/>
      <c r="O69" s="35"/>
      <c r="P69" s="35"/>
      <c r="Q69" s="35"/>
      <c r="R69" s="35">
        <f>X69</f>
        <v>33551.181191774544</v>
      </c>
      <c r="S69" s="226"/>
      <c r="T69" s="220">
        <v>26418.252906909089</v>
      </c>
      <c r="U69" s="221"/>
      <c r="V69" s="221"/>
      <c r="W69" s="51">
        <f>T69*27%</f>
        <v>7132.9282848654548</v>
      </c>
      <c r="X69" s="50">
        <f>W69+T69</f>
        <v>33551.181191774544</v>
      </c>
      <c r="Y69" s="43"/>
      <c r="Z69" s="43"/>
    </row>
    <row r="70" spans="1:26" ht="15.75" customHeight="1">
      <c r="A70" s="150"/>
      <c r="B70" s="10" t="s">
        <v>48</v>
      </c>
      <c r="C70" s="25"/>
      <c r="D70" s="213">
        <v>1</v>
      </c>
      <c r="E70" s="213"/>
      <c r="F70" s="25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>
        <v>1</v>
      </c>
      <c r="S70" s="226"/>
      <c r="T70" s="85"/>
      <c r="U70" s="52"/>
      <c r="V70" s="52"/>
      <c r="W70" s="42"/>
      <c r="X70" s="53"/>
      <c r="Y70" s="43"/>
      <c r="Z70" s="43"/>
    </row>
    <row r="71" spans="1:26" s="16" customFormat="1" ht="15.75" customHeight="1">
      <c r="A71" s="151"/>
      <c r="B71" s="15" t="s">
        <v>16</v>
      </c>
      <c r="C71" s="26"/>
      <c r="D71" s="215">
        <f>R71</f>
        <v>908.16683999999998</v>
      </c>
      <c r="E71" s="215"/>
      <c r="F71" s="26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9">
        <f>X71</f>
        <v>908.16683999999998</v>
      </c>
      <c r="S71" s="226"/>
      <c r="T71" s="220">
        <v>715.09199999999998</v>
      </c>
      <c r="U71" s="221"/>
      <c r="V71" s="221"/>
      <c r="W71" s="42">
        <f>T71*27%</f>
        <v>193.07483999999999</v>
      </c>
      <c r="X71" s="53">
        <f>W71+T71</f>
        <v>908.16683999999998</v>
      </c>
      <c r="Y71" s="43"/>
      <c r="Z71" s="43"/>
    </row>
    <row r="72" spans="1:26">
      <c r="A72" s="143"/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5"/>
      <c r="S72" s="227"/>
      <c r="T72" s="219">
        <f>SUM(T21:V71)</f>
        <v>890374.99072202272</v>
      </c>
      <c r="U72" s="219"/>
      <c r="V72" s="219"/>
      <c r="W72" s="93">
        <f>SUM(W21:W71)</f>
        <v>240401.24749494618</v>
      </c>
      <c r="X72" s="93">
        <f>SUM(X21:X71)</f>
        <v>1130776.238216969</v>
      </c>
      <c r="Y72" s="43"/>
      <c r="Z72" s="43"/>
    </row>
    <row r="73" spans="1:26">
      <c r="A73" s="214" t="s">
        <v>132</v>
      </c>
      <c r="B73" s="10" t="s">
        <v>133</v>
      </c>
      <c r="C73" s="71">
        <v>0.4</v>
      </c>
      <c r="D73" s="71">
        <v>0.3</v>
      </c>
      <c r="E73" s="71">
        <v>0.3</v>
      </c>
      <c r="F73" s="71"/>
      <c r="G73" s="71"/>
      <c r="H73" s="71"/>
      <c r="I73" s="71"/>
      <c r="J73" s="71"/>
      <c r="K73" s="71"/>
      <c r="L73" s="79"/>
      <c r="M73" s="79"/>
      <c r="N73" s="79"/>
      <c r="O73" s="79"/>
      <c r="P73" s="79"/>
      <c r="Q73" s="69"/>
      <c r="R73" s="71">
        <f>SUM(C73:K73)</f>
        <v>1</v>
      </c>
      <c r="S73" s="146" t="s">
        <v>132</v>
      </c>
      <c r="T73" s="49" t="s">
        <v>81</v>
      </c>
      <c r="U73" s="49" t="s">
        <v>82</v>
      </c>
      <c r="V73" s="49" t="s">
        <v>83</v>
      </c>
    </row>
    <row r="74" spans="1:26" s="16" customFormat="1">
      <c r="A74" s="214"/>
      <c r="B74" s="15" t="s">
        <v>16</v>
      </c>
      <c r="C74" s="39">
        <f>R74*C73</f>
        <v>111297.45787200001</v>
      </c>
      <c r="D74" s="39">
        <f>R74*D73</f>
        <v>83473.093403999999</v>
      </c>
      <c r="E74" s="39">
        <f>R74*E73</f>
        <v>83473.093403999999</v>
      </c>
      <c r="F74" s="39"/>
      <c r="G74" s="39"/>
      <c r="H74" s="39"/>
      <c r="I74" s="39"/>
      <c r="J74" s="39"/>
      <c r="K74" s="39"/>
      <c r="L74" s="80"/>
      <c r="M74" s="80"/>
      <c r="N74" s="80"/>
      <c r="O74" s="80"/>
      <c r="P74" s="80"/>
      <c r="Q74" s="69"/>
      <c r="R74" s="39">
        <f>V74</f>
        <v>278243.64468000003</v>
      </c>
      <c r="S74" s="147"/>
      <c r="T74" s="85">
        <v>219089.484</v>
      </c>
      <c r="U74" s="42">
        <f>T74*27%</f>
        <v>59154.160680000001</v>
      </c>
      <c r="V74" s="53">
        <f>U74+T74</f>
        <v>278243.64468000003</v>
      </c>
    </row>
    <row r="75" spans="1:26">
      <c r="A75" s="214"/>
      <c r="B75" s="11" t="s">
        <v>134</v>
      </c>
      <c r="C75" s="6"/>
      <c r="D75" s="6">
        <v>0.3</v>
      </c>
      <c r="E75" s="6">
        <v>0.3</v>
      </c>
      <c r="F75" s="6">
        <v>0.4</v>
      </c>
      <c r="G75" s="6"/>
      <c r="H75" s="6"/>
      <c r="I75" s="6"/>
      <c r="J75" s="6"/>
      <c r="K75" s="6"/>
      <c r="L75" s="81"/>
      <c r="M75" s="81"/>
      <c r="N75" s="81"/>
      <c r="O75" s="81"/>
      <c r="P75" s="81"/>
      <c r="Q75" s="82"/>
      <c r="R75" s="6">
        <f>SUM(C75:K75)</f>
        <v>1</v>
      </c>
      <c r="S75" s="147"/>
      <c r="T75" s="86"/>
      <c r="U75" s="51"/>
      <c r="V75" s="50"/>
    </row>
    <row r="76" spans="1:26" s="16" customFormat="1">
      <c r="A76" s="214"/>
      <c r="B76" s="17" t="s">
        <v>16</v>
      </c>
      <c r="C76" s="18"/>
      <c r="D76" s="35">
        <f>R76*D75</f>
        <v>8458.1542800000007</v>
      </c>
      <c r="E76" s="35">
        <f>R76*E75</f>
        <v>8458.1542800000007</v>
      </c>
      <c r="F76" s="35">
        <f>R76*F75</f>
        <v>11277.539040000001</v>
      </c>
      <c r="G76" s="35"/>
      <c r="H76" s="35"/>
      <c r="I76" s="35"/>
      <c r="J76" s="35"/>
      <c r="K76" s="35"/>
      <c r="L76" s="83"/>
      <c r="M76" s="83"/>
      <c r="N76" s="83"/>
      <c r="O76" s="83"/>
      <c r="P76" s="83"/>
      <c r="Q76" s="82"/>
      <c r="R76" s="35">
        <f>V76</f>
        <v>28193.847600000001</v>
      </c>
      <c r="S76" s="147"/>
      <c r="T76" s="86">
        <v>22199.88</v>
      </c>
      <c r="U76" s="51">
        <f>T76*27%</f>
        <v>5993.9676000000009</v>
      </c>
      <c r="V76" s="50">
        <f>U76+T76</f>
        <v>28193.847600000001</v>
      </c>
    </row>
    <row r="77" spans="1:26">
      <c r="A77" s="214"/>
      <c r="B77" s="10" t="s">
        <v>135</v>
      </c>
      <c r="C77" s="71"/>
      <c r="D77" s="71"/>
      <c r="E77" s="71">
        <v>0.2</v>
      </c>
      <c r="F77" s="71">
        <v>0.2</v>
      </c>
      <c r="G77" s="71">
        <v>0.2</v>
      </c>
      <c r="H77" s="71"/>
      <c r="I77" s="71"/>
      <c r="J77" s="71">
        <v>0.2</v>
      </c>
      <c r="K77" s="71">
        <v>0.2</v>
      </c>
      <c r="L77" s="79"/>
      <c r="M77" s="79"/>
      <c r="N77" s="79"/>
      <c r="O77" s="79"/>
      <c r="P77" s="79"/>
      <c r="Q77" s="69"/>
      <c r="R77" s="71">
        <f>SUM(C77:K77)</f>
        <v>1</v>
      </c>
      <c r="S77" s="147"/>
      <c r="T77" s="86"/>
      <c r="U77" s="51"/>
      <c r="V77" s="50"/>
    </row>
    <row r="78" spans="1:26" s="16" customFormat="1">
      <c r="A78" s="214"/>
      <c r="B78" s="19" t="s">
        <v>16</v>
      </c>
      <c r="C78" s="14"/>
      <c r="D78" s="14"/>
      <c r="E78" s="34">
        <f>$R$78*E77</f>
        <v>5132.3443200000011</v>
      </c>
      <c r="F78" s="34">
        <f t="shared" ref="F78:G78" si="7">$R$78*F77</f>
        <v>5132.3443200000011</v>
      </c>
      <c r="G78" s="34">
        <f t="shared" si="7"/>
        <v>5132.3443200000011</v>
      </c>
      <c r="H78" s="34"/>
      <c r="I78" s="34"/>
      <c r="J78" s="34">
        <f>$R$78*J77</f>
        <v>5132.3443200000011</v>
      </c>
      <c r="K78" s="34">
        <f>$R$78*K77</f>
        <v>5132.3443200000011</v>
      </c>
      <c r="L78" s="80"/>
      <c r="M78" s="80"/>
      <c r="N78" s="80"/>
      <c r="O78" s="80"/>
      <c r="P78" s="80"/>
      <c r="Q78" s="69"/>
      <c r="R78" s="39">
        <f>V78</f>
        <v>25661.721600000004</v>
      </c>
      <c r="S78" s="147"/>
      <c r="T78" s="85">
        <v>20206.080000000002</v>
      </c>
      <c r="U78" s="42">
        <f>T78*27%</f>
        <v>5455.6416000000008</v>
      </c>
      <c r="V78" s="53">
        <f>U78+T78</f>
        <v>25661.721600000004</v>
      </c>
    </row>
    <row r="79" spans="1:26">
      <c r="A79" s="214"/>
      <c r="B79" s="11" t="s">
        <v>136</v>
      </c>
      <c r="C79" s="6"/>
      <c r="D79" s="6"/>
      <c r="E79" s="6">
        <v>0.4</v>
      </c>
      <c r="F79" s="6">
        <v>0.4</v>
      </c>
      <c r="G79" s="6">
        <v>0.2</v>
      </c>
      <c r="H79" s="6"/>
      <c r="I79" s="6"/>
      <c r="J79" s="6"/>
      <c r="K79" s="6"/>
      <c r="L79" s="81"/>
      <c r="M79" s="81"/>
      <c r="N79" s="81"/>
      <c r="O79" s="81"/>
      <c r="P79" s="81"/>
      <c r="Q79" s="82"/>
      <c r="R79" s="6">
        <f>SUM(C79:K79)</f>
        <v>1</v>
      </c>
      <c r="S79" s="147"/>
      <c r="T79" s="86"/>
      <c r="U79" s="51"/>
      <c r="V79" s="50"/>
    </row>
    <row r="80" spans="1:26" s="16" customFormat="1">
      <c r="A80" s="214"/>
      <c r="B80" s="17" t="s">
        <v>16</v>
      </c>
      <c r="C80" s="18"/>
      <c r="D80" s="18"/>
      <c r="E80" s="35">
        <f>$R$80*E79</f>
        <v>3247.8675199999998</v>
      </c>
      <c r="F80" s="35">
        <f t="shared" ref="F80:G80" si="8">$R$80*F79</f>
        <v>3247.8675199999998</v>
      </c>
      <c r="G80" s="35">
        <f t="shared" si="8"/>
        <v>1623.9337599999999</v>
      </c>
      <c r="H80" s="35"/>
      <c r="I80" s="35"/>
      <c r="J80" s="35"/>
      <c r="K80" s="35"/>
      <c r="L80" s="83"/>
      <c r="M80" s="83"/>
      <c r="N80" s="83"/>
      <c r="O80" s="83"/>
      <c r="P80" s="83"/>
      <c r="Q80" s="82"/>
      <c r="R80" s="35">
        <f>V80</f>
        <v>8119.6687999999995</v>
      </c>
      <c r="S80" s="147"/>
      <c r="T80" s="86">
        <v>6393.44</v>
      </c>
      <c r="U80" s="51">
        <f>T80*27%</f>
        <v>1726.2288000000001</v>
      </c>
      <c r="V80" s="50">
        <f>U80+T80</f>
        <v>8119.6687999999995</v>
      </c>
    </row>
    <row r="81" spans="1:26">
      <c r="A81" s="214"/>
      <c r="B81" s="10" t="s">
        <v>137</v>
      </c>
      <c r="C81" s="71"/>
      <c r="D81" s="71"/>
      <c r="E81" s="71"/>
      <c r="F81" s="71">
        <v>0.25</v>
      </c>
      <c r="G81" s="71">
        <v>0.15</v>
      </c>
      <c r="H81" s="71">
        <v>0.15</v>
      </c>
      <c r="I81" s="71">
        <v>0.15</v>
      </c>
      <c r="J81" s="71">
        <v>0.15</v>
      </c>
      <c r="K81" s="71">
        <v>0.15</v>
      </c>
      <c r="L81" s="79"/>
      <c r="M81" s="79"/>
      <c r="N81" s="79"/>
      <c r="O81" s="79"/>
      <c r="P81" s="79"/>
      <c r="Q81" s="69"/>
      <c r="R81" s="71">
        <f>SUM(C81:K81)</f>
        <v>1</v>
      </c>
      <c r="S81" s="147"/>
      <c r="T81" s="86"/>
      <c r="U81" s="51"/>
      <c r="V81" s="50"/>
    </row>
    <row r="82" spans="1:26" s="16" customFormat="1">
      <c r="A82" s="214"/>
      <c r="B82" s="15" t="s">
        <v>16</v>
      </c>
      <c r="C82" s="33"/>
      <c r="D82" s="33"/>
      <c r="E82" s="33"/>
      <c r="F82" s="39">
        <f>$R$82*F81</f>
        <v>824283.43397999997</v>
      </c>
      <c r="G82" s="39">
        <f t="shared" ref="G82:K82" si="9">$R$82*G81</f>
        <v>494570.06038799998</v>
      </c>
      <c r="H82" s="39">
        <f t="shared" si="9"/>
        <v>494570.06038799998</v>
      </c>
      <c r="I82" s="39">
        <f t="shared" si="9"/>
        <v>494570.06038799998</v>
      </c>
      <c r="J82" s="39">
        <f t="shared" si="9"/>
        <v>494570.06038799998</v>
      </c>
      <c r="K82" s="39">
        <f t="shared" si="9"/>
        <v>494570.06038799998</v>
      </c>
      <c r="L82" s="80"/>
      <c r="M82" s="80"/>
      <c r="N82" s="80"/>
      <c r="O82" s="80"/>
      <c r="P82" s="80"/>
      <c r="Q82" s="69"/>
      <c r="R82" s="39">
        <f>V82</f>
        <v>3297133.7359199999</v>
      </c>
      <c r="S82" s="147"/>
      <c r="T82" s="85">
        <v>2596168.2960000001</v>
      </c>
      <c r="U82" s="42">
        <f>T82*27%</f>
        <v>700965.43992000003</v>
      </c>
      <c r="V82" s="53">
        <f>U82+T82</f>
        <v>3297133.7359199999</v>
      </c>
    </row>
    <row r="83" spans="1:26">
      <c r="A83" s="214"/>
      <c r="B83" s="11" t="s">
        <v>138</v>
      </c>
      <c r="C83" s="6"/>
      <c r="D83" s="6"/>
      <c r="E83" s="6"/>
      <c r="F83" s="6"/>
      <c r="G83" s="6"/>
      <c r="H83" s="6"/>
      <c r="I83" s="6">
        <v>0.5</v>
      </c>
      <c r="J83" s="6">
        <v>0.5</v>
      </c>
      <c r="K83" s="6"/>
      <c r="L83" s="81"/>
      <c r="M83" s="81"/>
      <c r="N83" s="81"/>
      <c r="O83" s="81"/>
      <c r="P83" s="81"/>
      <c r="Q83" s="82"/>
      <c r="R83" s="6">
        <f>SUM(C83:K83)</f>
        <v>1</v>
      </c>
      <c r="S83" s="147"/>
      <c r="T83" s="86"/>
      <c r="U83" s="51"/>
      <c r="V83" s="50"/>
    </row>
    <row r="84" spans="1:26" s="16" customFormat="1">
      <c r="A84" s="214"/>
      <c r="B84" s="17" t="s">
        <v>16</v>
      </c>
      <c r="C84" s="18"/>
      <c r="D84" s="18"/>
      <c r="E84" s="18"/>
      <c r="F84" s="18"/>
      <c r="G84" s="18"/>
      <c r="H84" s="18"/>
      <c r="I84" s="35">
        <f>R84*I83</f>
        <v>169873.17244499997</v>
      </c>
      <c r="J84" s="35">
        <f>R84*J83</f>
        <v>169873.17244499997</v>
      </c>
      <c r="K84" s="35"/>
      <c r="L84" s="83"/>
      <c r="M84" s="83"/>
      <c r="N84" s="83"/>
      <c r="O84" s="83"/>
      <c r="P84" s="83"/>
      <c r="Q84" s="82"/>
      <c r="R84" s="35">
        <f>V84</f>
        <v>339746.34488999995</v>
      </c>
      <c r="S84" s="147"/>
      <c r="T84" s="86">
        <v>267516.80699999997</v>
      </c>
      <c r="U84" s="51">
        <f>T84*27%</f>
        <v>72229.537889999992</v>
      </c>
      <c r="V84" s="50">
        <f>U84+T84</f>
        <v>339746.34488999995</v>
      </c>
      <c r="W84" s="88"/>
      <c r="X84" s="88"/>
      <c r="Y84" s="88"/>
    </row>
    <row r="85" spans="1:26" ht="15.75" customHeight="1">
      <c r="A85" s="214"/>
      <c r="B85" s="10" t="s">
        <v>48</v>
      </c>
      <c r="C85" s="213">
        <v>1</v>
      </c>
      <c r="D85" s="213"/>
      <c r="E85" s="213"/>
      <c r="F85" s="213"/>
      <c r="G85" s="213"/>
      <c r="H85" s="213"/>
      <c r="I85" s="213"/>
      <c r="J85" s="213"/>
      <c r="K85" s="213"/>
      <c r="L85" s="79"/>
      <c r="M85" s="79"/>
      <c r="N85" s="79"/>
      <c r="O85" s="79"/>
      <c r="P85" s="79"/>
      <c r="Q85" s="69"/>
      <c r="R85" s="71">
        <v>1</v>
      </c>
      <c r="S85" s="147"/>
      <c r="T85" s="85"/>
      <c r="U85" s="42"/>
      <c r="V85" s="53"/>
      <c r="W85" s="52"/>
      <c r="X85" s="52"/>
      <c r="Y85" s="52"/>
    </row>
    <row r="86" spans="1:26" s="16" customFormat="1" ht="15.75" customHeight="1">
      <c r="A86" s="214"/>
      <c r="B86" s="15" t="s">
        <v>16</v>
      </c>
      <c r="C86" s="208">
        <f>R86</f>
        <v>2089.8611999999998</v>
      </c>
      <c r="D86" s="208"/>
      <c r="E86" s="208"/>
      <c r="F86" s="208"/>
      <c r="G86" s="208"/>
      <c r="H86" s="208"/>
      <c r="I86" s="208"/>
      <c r="J86" s="208"/>
      <c r="K86" s="208"/>
      <c r="L86" s="80"/>
      <c r="M86" s="80"/>
      <c r="N86" s="80"/>
      <c r="O86" s="80"/>
      <c r="P86" s="80"/>
      <c r="Q86" s="69"/>
      <c r="R86" s="39">
        <f>V86</f>
        <v>2089.8611999999998</v>
      </c>
      <c r="S86" s="147"/>
      <c r="T86" s="85">
        <v>1645.56</v>
      </c>
      <c r="U86" s="42">
        <f>T86*27%</f>
        <v>444.30119999999999</v>
      </c>
      <c r="V86" s="53">
        <f>U86+T86</f>
        <v>2089.8611999999998</v>
      </c>
      <c r="W86" s="88"/>
      <c r="X86" s="88"/>
      <c r="Y86" s="88"/>
    </row>
    <row r="87" spans="1:26" ht="18" customHeight="1">
      <c r="A87" s="140" t="s">
        <v>139</v>
      </c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141"/>
      <c r="P87" s="141"/>
      <c r="Q87" s="141"/>
      <c r="R87" s="142"/>
      <c r="S87" s="147"/>
      <c r="T87" s="87"/>
      <c r="U87" s="52"/>
      <c r="V87" s="54"/>
      <c r="W87" s="52"/>
      <c r="X87" s="1"/>
      <c r="Y87" s="52"/>
    </row>
    <row r="88" spans="1:26">
      <c r="A88" s="143"/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5"/>
      <c r="S88" s="148"/>
      <c r="T88" s="84">
        <f>SUM(T74:T87)</f>
        <v>3133219.5470000003</v>
      </c>
      <c r="U88" s="84">
        <f t="shared" ref="U88:V88" si="10">SUM(U74:U87)</f>
        <v>845969.27769000002</v>
      </c>
      <c r="V88" s="84">
        <f t="shared" si="10"/>
        <v>3979188.8246899997</v>
      </c>
      <c r="W88" s="56"/>
      <c r="X88" s="42"/>
      <c r="Y88" s="51"/>
      <c r="Z88" s="43"/>
    </row>
    <row r="89" spans="1:26" ht="15.75" customHeight="1">
      <c r="A89" s="199" t="s">
        <v>76</v>
      </c>
      <c r="B89" s="10" t="s">
        <v>45</v>
      </c>
      <c r="C89" s="32"/>
      <c r="D89" s="32"/>
      <c r="E89" s="32"/>
      <c r="F89" s="32"/>
      <c r="G89" s="32">
        <v>0.5</v>
      </c>
      <c r="H89" s="32">
        <v>0.5</v>
      </c>
      <c r="I89" s="32"/>
      <c r="J89" s="32"/>
      <c r="K89" s="32"/>
      <c r="L89" s="32"/>
      <c r="M89" s="32"/>
      <c r="N89" s="32"/>
      <c r="O89" s="32"/>
      <c r="P89" s="32"/>
      <c r="Q89" s="32"/>
      <c r="R89" s="32">
        <v>1</v>
      </c>
      <c r="S89" s="155" t="str">
        <f>A89</f>
        <v>P05 - RECUPERAÇÃO DO LEITO</v>
      </c>
      <c r="T89" s="49" t="s">
        <v>81</v>
      </c>
      <c r="U89" s="49" t="s">
        <v>82</v>
      </c>
      <c r="V89" s="49" t="s">
        <v>83</v>
      </c>
      <c r="W89" s="51"/>
      <c r="X89" s="51"/>
      <c r="Y89" s="51"/>
      <c r="Z89" s="43"/>
    </row>
    <row r="90" spans="1:26" s="16" customFormat="1" ht="15.75" customHeight="1">
      <c r="A90" s="200"/>
      <c r="B90" s="15" t="s">
        <v>16</v>
      </c>
      <c r="C90" s="33"/>
      <c r="D90" s="33"/>
      <c r="E90" s="33"/>
      <c r="F90" s="33"/>
      <c r="G90" s="40">
        <f>$R$90*G89</f>
        <v>224932.57191450006</v>
      </c>
      <c r="H90" s="40">
        <f>$R$90*H89</f>
        <v>224932.57191450006</v>
      </c>
      <c r="I90" s="39"/>
      <c r="J90" s="39"/>
      <c r="K90" s="39"/>
      <c r="L90" s="39"/>
      <c r="M90" s="39"/>
      <c r="N90" s="39"/>
      <c r="O90" s="39"/>
      <c r="P90" s="39"/>
      <c r="Q90" s="39"/>
      <c r="R90" s="39">
        <f>V90</f>
        <v>449865.14382900012</v>
      </c>
      <c r="S90" s="156"/>
      <c r="T90" s="97">
        <v>354224.52270000009</v>
      </c>
      <c r="U90" s="42">
        <f>T90*27%</f>
        <v>95640.621129000036</v>
      </c>
      <c r="V90" s="53">
        <f>U90+T90</f>
        <v>449865.14382900012</v>
      </c>
      <c r="W90" s="51"/>
      <c r="X90" s="51"/>
      <c r="Y90" s="51"/>
      <c r="Z90" s="43"/>
    </row>
    <row r="91" spans="1:26" ht="15.75" customHeight="1">
      <c r="A91" s="200"/>
      <c r="B91" s="11" t="s">
        <v>6</v>
      </c>
      <c r="C91" s="6"/>
      <c r="D91" s="6"/>
      <c r="E91" s="6"/>
      <c r="F91" s="6"/>
      <c r="G91" s="6"/>
      <c r="H91" s="6">
        <v>1</v>
      </c>
      <c r="I91" s="6"/>
      <c r="J91" s="6"/>
      <c r="K91" s="6"/>
      <c r="L91" s="6"/>
      <c r="M91" s="6"/>
      <c r="N91" s="6"/>
      <c r="O91" s="6"/>
      <c r="P91" s="6"/>
      <c r="Q91" s="6"/>
      <c r="R91" s="6">
        <v>1</v>
      </c>
      <c r="S91" s="156"/>
      <c r="T91" s="85"/>
      <c r="U91" s="42"/>
      <c r="V91" s="53"/>
      <c r="W91" s="51"/>
      <c r="X91" s="51"/>
      <c r="Y91" s="51"/>
      <c r="Z91" s="43"/>
    </row>
    <row r="92" spans="1:26" s="16" customFormat="1" ht="15.75" customHeight="1">
      <c r="A92" s="200"/>
      <c r="B92" s="17" t="s">
        <v>16</v>
      </c>
      <c r="C92" s="18"/>
      <c r="D92" s="18"/>
      <c r="E92" s="18"/>
      <c r="F92" s="18"/>
      <c r="G92" s="35"/>
      <c r="H92" s="35">
        <f>R92</f>
        <v>667.82950000000005</v>
      </c>
      <c r="I92" s="35"/>
      <c r="J92" s="35"/>
      <c r="K92" s="35"/>
      <c r="L92" s="35"/>
      <c r="M92" s="35"/>
      <c r="N92" s="35"/>
      <c r="O92" s="35"/>
      <c r="P92" s="35"/>
      <c r="Q92" s="35"/>
      <c r="R92" s="35">
        <f>V92</f>
        <v>667.82950000000005</v>
      </c>
      <c r="S92" s="156"/>
      <c r="T92" s="98">
        <v>525.85</v>
      </c>
      <c r="U92" s="42">
        <f>T92*27%</f>
        <v>141.9795</v>
      </c>
      <c r="V92" s="53">
        <f>U92+T92</f>
        <v>667.82950000000005</v>
      </c>
      <c r="W92" s="51"/>
      <c r="X92" s="51"/>
      <c r="Y92" s="51"/>
      <c r="Z92" s="43"/>
    </row>
    <row r="93" spans="1:26" ht="15.75" customHeight="1">
      <c r="A93" s="200"/>
      <c r="B93" s="10" t="s">
        <v>4</v>
      </c>
      <c r="C93" s="32"/>
      <c r="D93" s="32"/>
      <c r="E93" s="32"/>
      <c r="F93" s="32"/>
      <c r="G93" s="32"/>
      <c r="H93" s="32">
        <v>1</v>
      </c>
      <c r="I93" s="32"/>
      <c r="J93" s="32"/>
      <c r="K93" s="32"/>
      <c r="L93" s="32"/>
      <c r="M93" s="32"/>
      <c r="N93" s="32"/>
      <c r="O93" s="32"/>
      <c r="P93" s="32"/>
      <c r="Q93" s="32"/>
      <c r="R93" s="32">
        <v>1</v>
      </c>
      <c r="S93" s="156"/>
      <c r="T93" s="85"/>
      <c r="U93" s="42"/>
      <c r="V93" s="53"/>
      <c r="W93" s="51"/>
      <c r="X93" s="43"/>
      <c r="Y93" s="43"/>
      <c r="Z93" s="43"/>
    </row>
    <row r="94" spans="1:26" s="16" customFormat="1" ht="15.75" customHeight="1">
      <c r="A94" s="200"/>
      <c r="B94" s="15" t="s">
        <v>16</v>
      </c>
      <c r="C94" s="33"/>
      <c r="D94" s="33"/>
      <c r="E94" s="33"/>
      <c r="F94" s="33"/>
      <c r="G94" s="33"/>
      <c r="H94" s="39">
        <f>R94</f>
        <v>6223.8826499999996</v>
      </c>
      <c r="I94" s="39"/>
      <c r="J94" s="39"/>
      <c r="K94" s="39"/>
      <c r="L94" s="39"/>
      <c r="M94" s="39"/>
      <c r="N94" s="39"/>
      <c r="O94" s="39"/>
      <c r="P94" s="39"/>
      <c r="Q94" s="39"/>
      <c r="R94" s="39">
        <f>V94</f>
        <v>6223.8826499999996</v>
      </c>
      <c r="S94" s="156"/>
      <c r="T94" s="99">
        <v>4900.6949999999997</v>
      </c>
      <c r="U94" s="42">
        <f>T94*27%</f>
        <v>1323.1876500000001</v>
      </c>
      <c r="V94" s="53">
        <f>U94+T94</f>
        <v>6223.8826499999996</v>
      </c>
      <c r="W94" s="51"/>
      <c r="X94" s="43"/>
      <c r="Y94" s="43"/>
      <c r="Z94" s="43"/>
    </row>
    <row r="95" spans="1:26" ht="15.75" customHeight="1">
      <c r="A95" s="200"/>
      <c r="B95" s="11" t="s">
        <v>46</v>
      </c>
      <c r="C95" s="6"/>
      <c r="D95" s="6"/>
      <c r="E95" s="6"/>
      <c r="F95" s="6"/>
      <c r="G95" s="6"/>
      <c r="H95" s="6"/>
      <c r="I95" s="6">
        <v>1</v>
      </c>
      <c r="J95" s="6"/>
      <c r="K95" s="6"/>
      <c r="L95" s="6"/>
      <c r="M95" s="6"/>
      <c r="N95" s="6"/>
      <c r="O95" s="6"/>
      <c r="P95" s="6"/>
      <c r="Q95" s="6"/>
      <c r="R95" s="6">
        <v>1</v>
      </c>
      <c r="S95" s="156"/>
      <c r="T95" s="85"/>
      <c r="U95" s="42"/>
      <c r="V95" s="53"/>
      <c r="W95" s="51"/>
      <c r="X95" s="43"/>
      <c r="Y95" s="43"/>
      <c r="Z95" s="43"/>
    </row>
    <row r="96" spans="1:26" s="16" customFormat="1" ht="15.75" customHeight="1">
      <c r="A96" s="200"/>
      <c r="B96" s="17" t="s">
        <v>16</v>
      </c>
      <c r="C96" s="18"/>
      <c r="D96" s="18"/>
      <c r="E96" s="18"/>
      <c r="F96" s="18"/>
      <c r="G96" s="18"/>
      <c r="H96" s="18"/>
      <c r="I96" s="35">
        <f>R96</f>
        <v>21613.487921874985</v>
      </c>
      <c r="J96" s="35"/>
      <c r="K96" s="35"/>
      <c r="L96" s="35"/>
      <c r="M96" s="35"/>
      <c r="N96" s="35"/>
      <c r="O96" s="35"/>
      <c r="P96" s="35"/>
      <c r="Q96" s="35"/>
      <c r="R96" s="35">
        <f>V96</f>
        <v>21613.487921874985</v>
      </c>
      <c r="S96" s="156"/>
      <c r="T96" s="100">
        <v>17018.494426673216</v>
      </c>
      <c r="U96" s="42">
        <f>T96*27%</f>
        <v>4594.9934952017684</v>
      </c>
      <c r="V96" s="53">
        <f>U96+T96</f>
        <v>21613.487921874985</v>
      </c>
      <c r="W96" s="51"/>
      <c r="X96" s="43"/>
      <c r="Y96" s="43"/>
      <c r="Z96" s="43"/>
    </row>
    <row r="97" spans="1:26" ht="15.75" customHeight="1">
      <c r="A97" s="200"/>
      <c r="B97" s="10" t="s">
        <v>47</v>
      </c>
      <c r="C97" s="32"/>
      <c r="D97" s="32"/>
      <c r="E97" s="32"/>
      <c r="F97" s="32"/>
      <c r="G97" s="32"/>
      <c r="H97" s="32"/>
      <c r="I97" s="32">
        <v>1</v>
      </c>
      <c r="J97" s="32"/>
      <c r="K97" s="32"/>
      <c r="L97" s="32"/>
      <c r="M97" s="32"/>
      <c r="N97" s="32"/>
      <c r="O97" s="32"/>
      <c r="P97" s="32"/>
      <c r="Q97" s="32"/>
      <c r="R97" s="32">
        <v>1</v>
      </c>
      <c r="S97" s="156"/>
      <c r="T97" s="85"/>
      <c r="U97" s="42"/>
      <c r="V97" s="53"/>
      <c r="W97" s="51"/>
      <c r="X97" s="43"/>
      <c r="Y97" s="43"/>
      <c r="Z97" s="43"/>
    </row>
    <row r="98" spans="1:26" s="16" customFormat="1" ht="15.75" customHeight="1">
      <c r="A98" s="200"/>
      <c r="B98" s="19" t="s">
        <v>16</v>
      </c>
      <c r="C98" s="14"/>
      <c r="D98" s="14"/>
      <c r="E98" s="14"/>
      <c r="F98" s="14"/>
      <c r="G98" s="14"/>
      <c r="H98" s="14"/>
      <c r="I98" s="39">
        <f>R98</f>
        <v>14368.111822359888</v>
      </c>
      <c r="J98" s="34"/>
      <c r="K98" s="34"/>
      <c r="L98" s="34"/>
      <c r="M98" s="34"/>
      <c r="N98" s="34"/>
      <c r="O98" s="34"/>
      <c r="P98" s="34"/>
      <c r="Q98" s="34"/>
      <c r="R98" s="39">
        <f>V98</f>
        <v>14368.111822359888</v>
      </c>
      <c r="S98" s="156"/>
      <c r="T98" s="101">
        <v>11313.473875873928</v>
      </c>
      <c r="U98" s="42">
        <f>T98*27%</f>
        <v>3054.6379464859606</v>
      </c>
      <c r="V98" s="53">
        <f>U98+T98</f>
        <v>14368.111822359888</v>
      </c>
      <c r="W98" s="51"/>
      <c r="X98" s="43"/>
      <c r="Y98" s="43"/>
      <c r="Z98" s="43"/>
    </row>
    <row r="99" spans="1:26" ht="15.75" customHeight="1">
      <c r="A99" s="200"/>
      <c r="B99" s="11" t="s">
        <v>50</v>
      </c>
      <c r="C99" s="6"/>
      <c r="D99" s="6"/>
      <c r="E99" s="6"/>
      <c r="F99" s="6"/>
      <c r="G99" s="6"/>
      <c r="H99" s="6"/>
      <c r="I99" s="6">
        <v>1</v>
      </c>
      <c r="J99" s="6"/>
      <c r="K99" s="6"/>
      <c r="L99" s="6"/>
      <c r="M99" s="6"/>
      <c r="N99" s="6"/>
      <c r="O99" s="6"/>
      <c r="P99" s="6"/>
      <c r="Q99" s="6"/>
      <c r="R99" s="6">
        <v>1</v>
      </c>
      <c r="S99" s="156"/>
      <c r="T99" s="85"/>
      <c r="U99" s="42"/>
      <c r="V99" s="53"/>
      <c r="W99" s="51"/>
      <c r="X99" s="43"/>
      <c r="Y99" s="43"/>
      <c r="Z99" s="43"/>
    </row>
    <row r="100" spans="1:26" s="16" customFormat="1" ht="15.75" customHeight="1">
      <c r="A100" s="200"/>
      <c r="B100" s="17" t="s">
        <v>16</v>
      </c>
      <c r="C100" s="18"/>
      <c r="D100" s="18"/>
      <c r="E100" s="18"/>
      <c r="F100" s="18"/>
      <c r="G100" s="18"/>
      <c r="H100" s="18"/>
      <c r="I100" s="35">
        <f>R100</f>
        <v>5260.4254709999996</v>
      </c>
      <c r="J100" s="35"/>
      <c r="K100" s="35"/>
      <c r="L100" s="35"/>
      <c r="M100" s="35"/>
      <c r="N100" s="35"/>
      <c r="O100" s="35"/>
      <c r="P100" s="35"/>
      <c r="Q100" s="35"/>
      <c r="R100" s="35">
        <f>V100</f>
        <v>5260.4254709999996</v>
      </c>
      <c r="S100" s="156"/>
      <c r="T100" s="102">
        <v>4142.0672999999997</v>
      </c>
      <c r="U100" s="42">
        <f>T100*27%</f>
        <v>1118.3581710000001</v>
      </c>
      <c r="V100" s="53">
        <f>U100+T100</f>
        <v>5260.4254709999996</v>
      </c>
      <c r="W100" s="51"/>
      <c r="X100" s="43"/>
      <c r="Y100" s="43"/>
      <c r="Z100" s="43"/>
    </row>
    <row r="101" spans="1:26" ht="15.75" customHeight="1">
      <c r="A101" s="200"/>
      <c r="B101" s="10" t="s">
        <v>49</v>
      </c>
      <c r="C101" s="32"/>
      <c r="D101" s="32"/>
      <c r="E101" s="32"/>
      <c r="F101" s="32"/>
      <c r="G101" s="32"/>
      <c r="H101" s="32"/>
      <c r="I101" s="32">
        <v>1</v>
      </c>
      <c r="J101" s="32"/>
      <c r="K101" s="32"/>
      <c r="L101" s="32"/>
      <c r="M101" s="32"/>
      <c r="N101" s="32"/>
      <c r="O101" s="32"/>
      <c r="P101" s="32"/>
      <c r="Q101" s="32"/>
      <c r="R101" s="32">
        <v>1</v>
      </c>
      <c r="S101" s="156"/>
      <c r="T101" s="85"/>
      <c r="U101" s="42"/>
      <c r="V101" s="53"/>
      <c r="W101" s="51"/>
      <c r="X101" s="43"/>
      <c r="Y101" s="43"/>
      <c r="Z101" s="43"/>
    </row>
    <row r="102" spans="1:26" s="16" customFormat="1" ht="15.75" customHeight="1">
      <c r="A102" s="200"/>
      <c r="B102" s="19" t="s">
        <v>16</v>
      </c>
      <c r="C102" s="14"/>
      <c r="D102" s="14"/>
      <c r="E102" s="14"/>
      <c r="F102" s="14"/>
      <c r="G102" s="14"/>
      <c r="H102" s="34"/>
      <c r="I102" s="39">
        <f>R102</f>
        <v>8725.0904936499992</v>
      </c>
      <c r="J102" s="34"/>
      <c r="K102" s="34"/>
      <c r="L102" s="34"/>
      <c r="M102" s="34"/>
      <c r="N102" s="34"/>
      <c r="O102" s="34"/>
      <c r="P102" s="34"/>
      <c r="Q102" s="34"/>
      <c r="R102" s="39">
        <f>V102</f>
        <v>8725.0904936499992</v>
      </c>
      <c r="S102" s="156"/>
      <c r="T102" s="103">
        <v>6870.1499949999998</v>
      </c>
      <c r="U102" s="42">
        <f>T102*27%</f>
        <v>1854.9404986500001</v>
      </c>
      <c r="V102" s="53">
        <f>U102+T102</f>
        <v>8725.0904936499992</v>
      </c>
      <c r="W102" s="51"/>
      <c r="X102" s="43"/>
      <c r="Y102" s="43"/>
      <c r="Z102" s="43"/>
    </row>
    <row r="103" spans="1:26" ht="15.75" customHeight="1">
      <c r="A103" s="200"/>
      <c r="B103" s="11" t="s">
        <v>51</v>
      </c>
      <c r="C103" s="6"/>
      <c r="D103" s="6"/>
      <c r="E103" s="6"/>
      <c r="F103" s="6"/>
      <c r="G103" s="6"/>
      <c r="H103" s="6"/>
      <c r="I103" s="6">
        <v>1</v>
      </c>
      <c r="J103" s="6"/>
      <c r="K103" s="6"/>
      <c r="L103" s="6"/>
      <c r="M103" s="6"/>
      <c r="N103" s="6"/>
      <c r="O103" s="6"/>
      <c r="P103" s="6"/>
      <c r="Q103" s="6"/>
      <c r="R103" s="6">
        <v>1</v>
      </c>
      <c r="S103" s="156"/>
      <c r="T103" s="85"/>
      <c r="U103" s="42"/>
      <c r="V103" s="53"/>
      <c r="W103" s="51"/>
      <c r="X103" s="43"/>
      <c r="Y103" s="43"/>
      <c r="Z103" s="43"/>
    </row>
    <row r="104" spans="1:26" s="16" customFormat="1" ht="15.75" customHeight="1">
      <c r="A104" s="200"/>
      <c r="B104" s="17" t="s">
        <v>16</v>
      </c>
      <c r="C104" s="18"/>
      <c r="D104" s="18"/>
      <c r="E104" s="18"/>
      <c r="F104" s="18"/>
      <c r="G104" s="18"/>
      <c r="H104" s="18"/>
      <c r="I104" s="35">
        <f>R104</f>
        <v>759.89411140000016</v>
      </c>
      <c r="J104" s="35"/>
      <c r="K104" s="35"/>
      <c r="L104" s="35"/>
      <c r="M104" s="35"/>
      <c r="N104" s="35"/>
      <c r="O104" s="35"/>
      <c r="P104" s="35"/>
      <c r="Q104" s="35"/>
      <c r="R104" s="35">
        <f>V104</f>
        <v>759.89411140000016</v>
      </c>
      <c r="S104" s="156"/>
      <c r="T104" s="104">
        <v>598.3418200000001</v>
      </c>
      <c r="U104" s="42">
        <f>T104*27%</f>
        <v>161.55229140000003</v>
      </c>
      <c r="V104" s="53">
        <f>U104+T104</f>
        <v>759.89411140000016</v>
      </c>
      <c r="W104" s="51"/>
      <c r="X104" s="43"/>
      <c r="Y104" s="43"/>
      <c r="Z104" s="43"/>
    </row>
    <row r="105" spans="1:26" ht="15.75" customHeight="1">
      <c r="A105" s="200"/>
      <c r="B105" s="10" t="s">
        <v>52</v>
      </c>
      <c r="C105" s="32"/>
      <c r="D105" s="32"/>
      <c r="E105" s="32"/>
      <c r="F105" s="32"/>
      <c r="G105" s="32"/>
      <c r="H105" s="32"/>
      <c r="I105" s="32">
        <v>1</v>
      </c>
      <c r="J105" s="32"/>
      <c r="K105" s="32"/>
      <c r="L105" s="32"/>
      <c r="M105" s="32"/>
      <c r="N105" s="32"/>
      <c r="O105" s="32"/>
      <c r="P105" s="32"/>
      <c r="Q105" s="32"/>
      <c r="R105" s="32">
        <v>1</v>
      </c>
      <c r="S105" s="156"/>
      <c r="T105" s="85"/>
      <c r="U105" s="42"/>
      <c r="V105" s="53"/>
      <c r="W105" s="51"/>
      <c r="X105" s="43"/>
      <c r="Y105" s="43"/>
      <c r="Z105" s="43"/>
    </row>
    <row r="106" spans="1:26" s="16" customFormat="1" ht="15.75" customHeight="1">
      <c r="A106" s="200"/>
      <c r="B106" s="19" t="s">
        <v>16</v>
      </c>
      <c r="C106" s="14"/>
      <c r="D106" s="14"/>
      <c r="E106" s="14"/>
      <c r="F106" s="14"/>
      <c r="G106" s="14"/>
      <c r="H106" s="14"/>
      <c r="I106" s="39">
        <f>R106</f>
        <v>1183.2417999059933</v>
      </c>
      <c r="J106" s="34"/>
      <c r="K106" s="34"/>
      <c r="L106" s="34"/>
      <c r="M106" s="34"/>
      <c r="N106" s="34"/>
      <c r="O106" s="34"/>
      <c r="P106" s="34"/>
      <c r="Q106" s="34"/>
      <c r="R106" s="39">
        <f>V106</f>
        <v>1183.2417999059933</v>
      </c>
      <c r="S106" s="156"/>
      <c r="T106" s="105">
        <v>931.68645661889241</v>
      </c>
      <c r="U106" s="42">
        <f>T106*27%</f>
        <v>251.55534328710095</v>
      </c>
      <c r="V106" s="53">
        <f>U106+T106</f>
        <v>1183.2417999059933</v>
      </c>
      <c r="W106" s="51"/>
      <c r="X106" s="43"/>
      <c r="Y106" s="43"/>
      <c r="Z106" s="43"/>
    </row>
    <row r="107" spans="1:26" ht="15.75" customHeight="1">
      <c r="A107" s="200"/>
      <c r="B107" s="11" t="s">
        <v>66</v>
      </c>
      <c r="C107" s="6"/>
      <c r="D107" s="6"/>
      <c r="E107" s="6"/>
      <c r="F107" s="6"/>
      <c r="G107" s="6"/>
      <c r="H107" s="6"/>
      <c r="I107" s="6"/>
      <c r="J107" s="6">
        <v>1</v>
      </c>
      <c r="K107" s="6"/>
      <c r="L107" s="6"/>
      <c r="M107" s="6"/>
      <c r="N107" s="6"/>
      <c r="O107" s="6"/>
      <c r="P107" s="6"/>
      <c r="Q107" s="6"/>
      <c r="R107" s="6">
        <v>1</v>
      </c>
      <c r="S107" s="156"/>
      <c r="T107" s="85"/>
      <c r="U107" s="42"/>
      <c r="V107" s="53"/>
      <c r="W107" s="51"/>
      <c r="X107" s="43"/>
      <c r="Y107" s="43"/>
      <c r="Z107" s="43"/>
    </row>
    <row r="108" spans="1:26" s="16" customFormat="1" ht="15.75" customHeight="1">
      <c r="A108" s="200"/>
      <c r="B108" s="17" t="s">
        <v>16</v>
      </c>
      <c r="C108" s="18"/>
      <c r="D108" s="18"/>
      <c r="E108" s="18"/>
      <c r="F108" s="18"/>
      <c r="G108" s="18"/>
      <c r="H108" s="18"/>
      <c r="I108" s="18"/>
      <c r="J108" s="35">
        <f>R108</f>
        <v>28381.764420000007</v>
      </c>
      <c r="K108" s="35"/>
      <c r="L108" s="35"/>
      <c r="M108" s="35"/>
      <c r="N108" s="35"/>
      <c r="O108" s="35"/>
      <c r="P108" s="35"/>
      <c r="Q108" s="35"/>
      <c r="R108" s="35">
        <f>V108</f>
        <v>28381.764420000007</v>
      </c>
      <c r="S108" s="156"/>
      <c r="T108" s="106">
        <v>22347.846000000005</v>
      </c>
      <c r="U108" s="42">
        <f>T108*27%</f>
        <v>6033.9184200000018</v>
      </c>
      <c r="V108" s="53">
        <f>U108+T108</f>
        <v>28381.764420000007</v>
      </c>
      <c r="W108" s="51"/>
      <c r="X108" s="43"/>
      <c r="Y108" s="43"/>
      <c r="Z108" s="43"/>
    </row>
    <row r="109" spans="1:26" ht="15.75" customHeight="1">
      <c r="A109" s="200"/>
      <c r="B109" s="10" t="s">
        <v>67</v>
      </c>
      <c r="C109" s="32"/>
      <c r="D109" s="32"/>
      <c r="E109" s="32"/>
      <c r="F109" s="32"/>
      <c r="G109" s="32"/>
      <c r="H109" s="32"/>
      <c r="I109" s="32"/>
      <c r="J109" s="32">
        <v>1</v>
      </c>
      <c r="K109" s="32"/>
      <c r="L109" s="32"/>
      <c r="M109" s="32"/>
      <c r="N109" s="32"/>
      <c r="O109" s="32"/>
      <c r="P109" s="32"/>
      <c r="Q109" s="32"/>
      <c r="R109" s="32">
        <v>1</v>
      </c>
      <c r="S109" s="156"/>
      <c r="T109" s="85"/>
      <c r="U109" s="42"/>
      <c r="V109" s="53"/>
      <c r="W109" s="51"/>
      <c r="X109" s="43"/>
      <c r="Y109" s="43"/>
      <c r="Z109" s="43"/>
    </row>
    <row r="110" spans="1:26" s="16" customFormat="1" ht="15.75" customHeight="1">
      <c r="A110" s="200"/>
      <c r="B110" s="19" t="s">
        <v>16</v>
      </c>
      <c r="C110" s="14"/>
      <c r="D110" s="14"/>
      <c r="E110" s="14"/>
      <c r="F110" s="14"/>
      <c r="G110" s="14"/>
      <c r="H110" s="14"/>
      <c r="I110" s="14"/>
      <c r="J110" s="39">
        <f>R110</f>
        <v>21448.328042518482</v>
      </c>
      <c r="K110" s="34"/>
      <c r="L110" s="34"/>
      <c r="M110" s="34"/>
      <c r="N110" s="34"/>
      <c r="O110" s="34"/>
      <c r="P110" s="34"/>
      <c r="Q110" s="34"/>
      <c r="R110" s="39">
        <f>V110</f>
        <v>21448.328042518482</v>
      </c>
      <c r="S110" s="156"/>
      <c r="T110" s="107">
        <v>16888.447277573607</v>
      </c>
      <c r="U110" s="42">
        <f>T110*27%</f>
        <v>4559.8807649448745</v>
      </c>
      <c r="V110" s="53">
        <f>U110+T110</f>
        <v>21448.328042518482</v>
      </c>
      <c r="W110" s="51"/>
      <c r="X110" s="43"/>
      <c r="Y110" s="43"/>
      <c r="Z110" s="43"/>
    </row>
    <row r="111" spans="1:26" ht="15.75" customHeight="1">
      <c r="A111" s="200"/>
      <c r="B111" s="11" t="s">
        <v>68</v>
      </c>
      <c r="C111" s="6"/>
      <c r="D111" s="6"/>
      <c r="E111" s="6"/>
      <c r="F111" s="6"/>
      <c r="G111" s="6"/>
      <c r="H111" s="6"/>
      <c r="I111" s="6"/>
      <c r="J111" s="6">
        <v>1</v>
      </c>
      <c r="K111" s="6"/>
      <c r="L111" s="6"/>
      <c r="M111" s="6"/>
      <c r="N111" s="6"/>
      <c r="O111" s="6"/>
      <c r="P111" s="6"/>
      <c r="Q111" s="6"/>
      <c r="R111" s="6">
        <v>1</v>
      </c>
      <c r="S111" s="156"/>
      <c r="T111" s="85"/>
      <c r="U111" s="42"/>
      <c r="V111" s="53"/>
      <c r="W111" s="51"/>
      <c r="X111" s="43"/>
      <c r="Y111" s="43"/>
      <c r="Z111" s="43"/>
    </row>
    <row r="112" spans="1:26" s="16" customFormat="1" ht="15.75" customHeight="1">
      <c r="A112" s="200"/>
      <c r="B112" s="17" t="s">
        <v>16</v>
      </c>
      <c r="C112" s="18"/>
      <c r="D112" s="18"/>
      <c r="E112" s="18"/>
      <c r="F112" s="18"/>
      <c r="G112" s="18"/>
      <c r="H112" s="18"/>
      <c r="I112" s="18"/>
      <c r="J112" s="35">
        <f>R112</f>
        <v>393.83154660000002</v>
      </c>
      <c r="K112" s="35"/>
      <c r="L112" s="35"/>
      <c r="M112" s="35"/>
      <c r="N112" s="35"/>
      <c r="O112" s="35"/>
      <c r="P112" s="35"/>
      <c r="Q112" s="35"/>
      <c r="R112" s="35">
        <f>V112</f>
        <v>393.83154660000002</v>
      </c>
      <c r="S112" s="156"/>
      <c r="T112" s="108">
        <v>310.10358000000002</v>
      </c>
      <c r="U112" s="42">
        <f>T112*27%</f>
        <v>83.727966600000016</v>
      </c>
      <c r="V112" s="53">
        <f>U112+T112</f>
        <v>393.83154660000002</v>
      </c>
      <c r="W112" s="51"/>
      <c r="X112" s="43"/>
      <c r="Y112" s="43"/>
      <c r="Z112" s="43"/>
    </row>
    <row r="113" spans="1:26" ht="15.75" customHeight="1">
      <c r="A113" s="200"/>
      <c r="B113" s="10" t="s">
        <v>69</v>
      </c>
      <c r="C113" s="32"/>
      <c r="D113" s="32"/>
      <c r="E113" s="32"/>
      <c r="F113" s="32"/>
      <c r="G113" s="32"/>
      <c r="H113" s="32"/>
      <c r="I113" s="32"/>
      <c r="J113" s="32">
        <v>1</v>
      </c>
      <c r="K113" s="32"/>
      <c r="L113" s="32"/>
      <c r="M113" s="32"/>
      <c r="N113" s="32"/>
      <c r="O113" s="32"/>
      <c r="P113" s="32"/>
      <c r="Q113" s="32"/>
      <c r="R113" s="32">
        <v>1</v>
      </c>
      <c r="S113" s="156"/>
      <c r="T113" s="85"/>
      <c r="U113" s="42"/>
      <c r="V113" s="53"/>
      <c r="W113" s="51"/>
      <c r="X113" s="43"/>
      <c r="Y113" s="43"/>
      <c r="Z113" s="43"/>
    </row>
    <row r="114" spans="1:26" s="16" customFormat="1" ht="15.75" customHeight="1">
      <c r="A114" s="200"/>
      <c r="B114" s="19" t="s">
        <v>16</v>
      </c>
      <c r="C114" s="14"/>
      <c r="D114" s="14"/>
      <c r="E114" s="14"/>
      <c r="F114" s="14"/>
      <c r="G114" s="14"/>
      <c r="H114" s="14"/>
      <c r="I114" s="14"/>
      <c r="J114" s="39">
        <f>R114</f>
        <v>54244.087122990008</v>
      </c>
      <c r="K114" s="34"/>
      <c r="L114" s="34"/>
      <c r="M114" s="34"/>
      <c r="N114" s="34"/>
      <c r="O114" s="34"/>
      <c r="P114" s="34"/>
      <c r="Q114" s="34"/>
      <c r="R114" s="39">
        <f>V114</f>
        <v>54244.087122990008</v>
      </c>
      <c r="S114" s="156"/>
      <c r="T114" s="109">
        <v>42711.879624401583</v>
      </c>
      <c r="U114" s="42">
        <f>T114*27%</f>
        <v>11532.207498588428</v>
      </c>
      <c r="V114" s="53">
        <f>U114+T114</f>
        <v>54244.087122990008</v>
      </c>
      <c r="W114" s="51"/>
      <c r="X114" s="43"/>
      <c r="Y114" s="43"/>
      <c r="Z114" s="43"/>
    </row>
    <row r="115" spans="1:26" ht="15.75" customHeight="1">
      <c r="A115" s="200"/>
      <c r="B115" s="11" t="s">
        <v>48</v>
      </c>
      <c r="C115" s="6"/>
      <c r="D115" s="6"/>
      <c r="E115" s="6"/>
      <c r="F115" s="6"/>
      <c r="G115" s="188">
        <v>1</v>
      </c>
      <c r="H115" s="189"/>
      <c r="I115" s="189"/>
      <c r="J115" s="190"/>
      <c r="K115" s="6"/>
      <c r="L115" s="6"/>
      <c r="M115" s="6"/>
      <c r="N115" s="6"/>
      <c r="O115" s="6"/>
      <c r="P115" s="6"/>
      <c r="Q115" s="6"/>
      <c r="R115" s="6">
        <v>1</v>
      </c>
      <c r="S115" s="156"/>
      <c r="T115" s="85"/>
      <c r="U115" s="42"/>
      <c r="V115" s="53"/>
      <c r="W115" s="51"/>
      <c r="X115" s="43"/>
      <c r="Y115" s="43"/>
      <c r="Z115" s="43"/>
    </row>
    <row r="116" spans="1:26" s="16" customFormat="1" ht="15.75" customHeight="1">
      <c r="A116" s="201"/>
      <c r="B116" s="17" t="s">
        <v>16</v>
      </c>
      <c r="C116" s="18"/>
      <c r="D116" s="18"/>
      <c r="E116" s="18"/>
      <c r="F116" s="18"/>
      <c r="G116" s="191">
        <f>R116</f>
        <v>13031.735430000001</v>
      </c>
      <c r="H116" s="192"/>
      <c r="I116" s="192"/>
      <c r="J116" s="193"/>
      <c r="K116" s="35"/>
      <c r="L116" s="35"/>
      <c r="M116" s="35"/>
      <c r="N116" s="35"/>
      <c r="O116" s="35"/>
      <c r="P116" s="35"/>
      <c r="Q116" s="35"/>
      <c r="R116" s="35">
        <f>V116</f>
        <v>13031.735430000001</v>
      </c>
      <c r="S116" s="156"/>
      <c r="T116" s="110">
        <v>10261.209000000001</v>
      </c>
      <c r="U116" s="42">
        <f>T116*27%</f>
        <v>2770.5264300000003</v>
      </c>
      <c r="V116" s="53">
        <f>U116+T116</f>
        <v>13031.735430000001</v>
      </c>
      <c r="W116" s="51"/>
      <c r="X116" s="43"/>
      <c r="Y116" s="43"/>
      <c r="Z116" s="43"/>
    </row>
    <row r="117" spans="1:26">
      <c r="A117" s="143"/>
      <c r="B117" s="144"/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5"/>
      <c r="S117" s="157"/>
      <c r="T117" s="55">
        <f>SUM(T90:T116)</f>
        <v>493044.76705614122</v>
      </c>
      <c r="U117" s="55">
        <f t="shared" ref="U117:V117" si="11">SUM(U90:U116)</f>
        <v>133122.08710515816</v>
      </c>
      <c r="V117" s="55">
        <f t="shared" si="11"/>
        <v>626166.85416129953</v>
      </c>
      <c r="W117" s="51"/>
      <c r="X117" s="43"/>
      <c r="Y117" s="43"/>
      <c r="Z117" s="43"/>
    </row>
    <row r="118" spans="1:26" ht="15.75" customHeight="1">
      <c r="A118" s="185" t="s">
        <v>79</v>
      </c>
      <c r="B118" s="10" t="s">
        <v>7</v>
      </c>
      <c r="C118" s="32"/>
      <c r="D118" s="32"/>
      <c r="E118" s="32"/>
      <c r="F118" s="32"/>
      <c r="G118" s="32"/>
      <c r="H118" s="32"/>
      <c r="I118" s="32"/>
      <c r="J118" s="32"/>
      <c r="K118" s="32">
        <v>1</v>
      </c>
      <c r="L118" s="32"/>
      <c r="M118" s="32"/>
      <c r="N118" s="32"/>
      <c r="O118" s="32"/>
      <c r="P118" s="32"/>
      <c r="Q118" s="32"/>
      <c r="R118" s="32">
        <v>1</v>
      </c>
      <c r="S118" s="155" t="str">
        <f>A118</f>
        <v>P04.3 - MEDIDAS DE BIORRETENÇÃO DE ÁGUA</v>
      </c>
      <c r="T118" s="49" t="s">
        <v>81</v>
      </c>
      <c r="U118" s="49" t="s">
        <v>82</v>
      </c>
      <c r="V118" s="49" t="s">
        <v>83</v>
      </c>
      <c r="W118" s="51"/>
      <c r="X118" s="43"/>
      <c r="Y118" s="43"/>
      <c r="Z118" s="43"/>
    </row>
    <row r="119" spans="1:26" s="16" customFormat="1" ht="15.75" customHeight="1">
      <c r="A119" s="186"/>
      <c r="B119" s="15" t="s">
        <v>16</v>
      </c>
      <c r="C119" s="33"/>
      <c r="D119" s="33"/>
      <c r="E119" s="33"/>
      <c r="F119" s="33"/>
      <c r="G119" s="33"/>
      <c r="H119" s="33"/>
      <c r="I119" s="33"/>
      <c r="J119" s="33"/>
      <c r="K119" s="39">
        <f>R119</f>
        <v>172724.02749244825</v>
      </c>
      <c r="L119" s="39"/>
      <c r="M119" s="39"/>
      <c r="N119" s="39"/>
      <c r="O119" s="39"/>
      <c r="P119" s="39"/>
      <c r="Q119" s="39"/>
      <c r="R119" s="39">
        <f>V119</f>
        <v>172724.02749244825</v>
      </c>
      <c r="S119" s="156"/>
      <c r="T119" s="96">
        <v>136003.17125389626</v>
      </c>
      <c r="U119" s="42">
        <f>T119*27%</f>
        <v>36720.856238551991</v>
      </c>
      <c r="V119" s="53">
        <f>U119+T119</f>
        <v>172724.02749244825</v>
      </c>
      <c r="W119" s="51"/>
      <c r="X119" s="43"/>
      <c r="Y119" s="43"/>
      <c r="Z119" s="43"/>
    </row>
    <row r="120" spans="1:26" ht="15.75" customHeight="1">
      <c r="A120" s="186"/>
      <c r="B120" s="11" t="s">
        <v>8</v>
      </c>
      <c r="C120" s="6"/>
      <c r="D120" s="6"/>
      <c r="E120" s="6"/>
      <c r="F120" s="6"/>
      <c r="G120" s="6"/>
      <c r="H120" s="6"/>
      <c r="I120" s="6"/>
      <c r="J120" s="6"/>
      <c r="K120" s="6"/>
      <c r="L120" s="6">
        <v>1</v>
      </c>
      <c r="M120" s="6"/>
      <c r="N120" s="6"/>
      <c r="O120" s="6"/>
      <c r="P120" s="6"/>
      <c r="Q120" s="6"/>
      <c r="R120" s="6">
        <v>1</v>
      </c>
      <c r="S120" s="156"/>
      <c r="T120" s="85"/>
      <c r="U120" s="42"/>
      <c r="V120" s="53"/>
      <c r="W120" s="51"/>
      <c r="X120" s="43"/>
      <c r="Y120" s="43"/>
      <c r="Z120" s="43"/>
    </row>
    <row r="121" spans="1:26" s="16" customFormat="1" ht="15.75" customHeight="1">
      <c r="A121" s="186"/>
      <c r="B121" s="17" t="s">
        <v>16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35">
        <f>R121</f>
        <v>110103.46249170683</v>
      </c>
      <c r="M121" s="35"/>
      <c r="N121" s="35"/>
      <c r="O121" s="35"/>
      <c r="P121" s="35"/>
      <c r="Q121" s="35"/>
      <c r="R121" s="35">
        <f>V121</f>
        <v>110103.46249170683</v>
      </c>
      <c r="S121" s="156"/>
      <c r="T121" s="96">
        <v>86695.639757249475</v>
      </c>
      <c r="U121" s="42">
        <f>T121*27%</f>
        <v>23407.822734457361</v>
      </c>
      <c r="V121" s="53">
        <f>U121+T121</f>
        <v>110103.46249170683</v>
      </c>
      <c r="W121" s="51"/>
      <c r="X121" s="43"/>
      <c r="Y121" s="43"/>
      <c r="Z121" s="43"/>
    </row>
    <row r="122" spans="1:26" ht="15.75" customHeight="1">
      <c r="A122" s="186"/>
      <c r="B122" s="10" t="s">
        <v>9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>
        <v>1</v>
      </c>
      <c r="N122" s="32"/>
      <c r="O122" s="32"/>
      <c r="P122" s="32"/>
      <c r="Q122" s="32"/>
      <c r="R122" s="32">
        <v>1</v>
      </c>
      <c r="S122" s="156"/>
      <c r="T122" s="85"/>
      <c r="U122" s="42"/>
      <c r="V122" s="53"/>
      <c r="W122" s="51"/>
      <c r="X122" s="43"/>
      <c r="Y122" s="43"/>
      <c r="Z122" s="43"/>
    </row>
    <row r="123" spans="1:26" s="16" customFormat="1" ht="15.75" customHeight="1">
      <c r="A123" s="186"/>
      <c r="B123" s="15" t="s">
        <v>16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9">
        <f>R123</f>
        <v>198946.25006870195</v>
      </c>
      <c r="N123" s="39"/>
      <c r="O123" s="39"/>
      <c r="P123" s="39"/>
      <c r="Q123" s="39"/>
      <c r="R123" s="39">
        <f>V123</f>
        <v>198946.25006870195</v>
      </c>
      <c r="S123" s="156"/>
      <c r="T123" s="96">
        <v>156650.59060527713</v>
      </c>
      <c r="U123" s="42">
        <f>T123*27%</f>
        <v>42295.659463424825</v>
      </c>
      <c r="V123" s="53">
        <f>U123+T123</f>
        <v>198946.25006870195</v>
      </c>
      <c r="W123" s="51"/>
      <c r="X123" s="43"/>
      <c r="Y123" s="43"/>
      <c r="Z123" s="43"/>
    </row>
    <row r="124" spans="1:26" ht="15.75" customHeight="1">
      <c r="A124" s="186"/>
      <c r="B124" s="11" t="s">
        <v>10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>
        <v>0.5</v>
      </c>
      <c r="N124" s="6">
        <v>0.5</v>
      </c>
      <c r="O124" s="6"/>
      <c r="P124" s="6"/>
      <c r="Q124" s="6"/>
      <c r="R124" s="6">
        <v>1</v>
      </c>
      <c r="S124" s="156"/>
      <c r="T124" s="85"/>
      <c r="U124" s="42"/>
      <c r="V124" s="53"/>
      <c r="W124" s="51"/>
      <c r="X124" s="43"/>
      <c r="Y124" s="43"/>
      <c r="Z124" s="43"/>
    </row>
    <row r="125" spans="1:26" s="16" customFormat="1" ht="15.75" customHeight="1">
      <c r="A125" s="186"/>
      <c r="B125" s="17" t="s">
        <v>16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35">
        <f>$R$125*50%</f>
        <v>459001.68375999073</v>
      </c>
      <c r="N125" s="35">
        <f>$R$125*50%</f>
        <v>459001.68375999073</v>
      </c>
      <c r="O125" s="35"/>
      <c r="P125" s="35"/>
      <c r="Q125" s="35"/>
      <c r="R125" s="35">
        <f>V125</f>
        <v>918003.36751998146</v>
      </c>
      <c r="S125" s="156"/>
      <c r="T125" s="96">
        <v>722837.29725982796</v>
      </c>
      <c r="U125" s="42">
        <f>T125*27%</f>
        <v>195166.07026015356</v>
      </c>
      <c r="V125" s="53">
        <f>U125+T125</f>
        <v>918003.36751998146</v>
      </c>
      <c r="W125" s="51"/>
      <c r="X125" s="43"/>
      <c r="Y125" s="43"/>
      <c r="Z125" s="43"/>
    </row>
    <row r="126" spans="1:26" ht="15.75" customHeight="1">
      <c r="A126" s="186"/>
      <c r="B126" s="10" t="s">
        <v>11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>
        <v>1</v>
      </c>
      <c r="P126" s="32"/>
      <c r="Q126" s="32"/>
      <c r="R126" s="32">
        <v>1</v>
      </c>
      <c r="S126" s="156"/>
      <c r="T126" s="85"/>
      <c r="U126" s="42"/>
      <c r="V126" s="53"/>
      <c r="W126" s="51"/>
      <c r="X126" s="43"/>
      <c r="Y126" s="43"/>
      <c r="Z126" s="43"/>
    </row>
    <row r="127" spans="1:26" s="16" customFormat="1" ht="15.75" customHeight="1">
      <c r="A127" s="186"/>
      <c r="B127" s="15" t="s">
        <v>16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9">
        <f>R127</f>
        <v>42147.561222554221</v>
      </c>
      <c r="P127" s="39"/>
      <c r="Q127" s="39"/>
      <c r="R127" s="39">
        <f>V127</f>
        <v>42147.561222554221</v>
      </c>
      <c r="S127" s="156"/>
      <c r="T127" s="96">
        <v>33187.056080751354</v>
      </c>
      <c r="U127" s="42">
        <f>T127*27%</f>
        <v>8960.505141802867</v>
      </c>
      <c r="V127" s="53">
        <f>U127+T127</f>
        <v>42147.561222554221</v>
      </c>
      <c r="W127" s="51"/>
      <c r="X127" s="43"/>
      <c r="Y127" s="43"/>
      <c r="Z127" s="43"/>
    </row>
    <row r="128" spans="1:26" ht="15.75" customHeight="1">
      <c r="A128" s="186"/>
      <c r="B128" s="11" t="s">
        <v>12</v>
      </c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>
        <v>1</v>
      </c>
      <c r="P128" s="6"/>
      <c r="Q128" s="6"/>
      <c r="R128" s="6">
        <v>1</v>
      </c>
      <c r="S128" s="156"/>
      <c r="T128" s="85"/>
      <c r="U128" s="42"/>
      <c r="V128" s="53"/>
      <c r="W128" s="51"/>
      <c r="X128" s="43"/>
      <c r="Y128" s="43"/>
      <c r="Z128" s="43"/>
    </row>
    <row r="129" spans="1:26" s="16" customFormat="1" ht="15.75" customHeight="1">
      <c r="A129" s="186"/>
      <c r="B129" s="17" t="s">
        <v>16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35">
        <f>R129</f>
        <v>101935.74248549389</v>
      </c>
      <c r="P129" s="35"/>
      <c r="Q129" s="35"/>
      <c r="R129" s="35">
        <f>V129</f>
        <v>101935.74248549389</v>
      </c>
      <c r="S129" s="156"/>
      <c r="T129" s="96">
        <v>80264.36416180621</v>
      </c>
      <c r="U129" s="42">
        <f>T129*27%</f>
        <v>21671.378323687677</v>
      </c>
      <c r="V129" s="53">
        <f>U129+T129</f>
        <v>101935.74248549389</v>
      </c>
      <c r="W129" s="51"/>
      <c r="X129" s="43"/>
      <c r="Y129" s="43"/>
      <c r="Z129" s="43"/>
    </row>
    <row r="130" spans="1:26" ht="15.75" customHeight="1">
      <c r="A130" s="186"/>
      <c r="B130" s="10" t="s">
        <v>13</v>
      </c>
      <c r="C130" s="32"/>
      <c r="D130" s="32"/>
      <c r="E130" s="32"/>
      <c r="F130" s="32"/>
      <c r="G130" s="32"/>
      <c r="H130" s="32"/>
      <c r="I130" s="32"/>
      <c r="J130" s="32"/>
      <c r="K130" s="32">
        <v>0.3</v>
      </c>
      <c r="L130" s="32">
        <v>0.7</v>
      </c>
      <c r="M130" s="32"/>
      <c r="N130" s="32"/>
      <c r="O130" s="32"/>
      <c r="P130" s="32"/>
      <c r="Q130" s="32"/>
      <c r="R130" s="32">
        <v>1</v>
      </c>
      <c r="S130" s="156"/>
      <c r="T130" s="85"/>
      <c r="U130" s="42"/>
      <c r="V130" s="53"/>
      <c r="W130" s="51"/>
      <c r="X130" s="43"/>
      <c r="Y130" s="43"/>
      <c r="Z130" s="43"/>
    </row>
    <row r="131" spans="1:26" s="16" customFormat="1" ht="15.75" customHeight="1">
      <c r="A131" s="186"/>
      <c r="B131" s="15" t="s">
        <v>16</v>
      </c>
      <c r="C131" s="33"/>
      <c r="D131" s="33"/>
      <c r="E131" s="33"/>
      <c r="F131" s="33"/>
      <c r="G131" s="33"/>
      <c r="H131" s="33"/>
      <c r="I131" s="33"/>
      <c r="J131" s="33"/>
      <c r="K131" s="39">
        <f>R131*30%</f>
        <v>82379.522578475837</v>
      </c>
      <c r="L131" s="39">
        <f>R131*70%</f>
        <v>192218.88601644363</v>
      </c>
      <c r="M131" s="39"/>
      <c r="N131" s="39"/>
      <c r="O131" s="39"/>
      <c r="P131" s="39"/>
      <c r="Q131" s="39"/>
      <c r="R131" s="39">
        <f>V131</f>
        <v>274598.40859491949</v>
      </c>
      <c r="S131" s="156"/>
      <c r="T131" s="96">
        <v>216219.21936607835</v>
      </c>
      <c r="U131" s="42">
        <f>T131*27%</f>
        <v>58379.189228841162</v>
      </c>
      <c r="V131" s="53">
        <f>U131+T131</f>
        <v>274598.40859491949</v>
      </c>
      <c r="W131" s="51"/>
      <c r="X131" s="43"/>
      <c r="Y131" s="43"/>
      <c r="Z131" s="43"/>
    </row>
    <row r="132" spans="1:26" ht="15.75" customHeight="1">
      <c r="A132" s="186"/>
      <c r="B132" s="11" t="s">
        <v>14</v>
      </c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>
        <v>1</v>
      </c>
      <c r="P132" s="6"/>
      <c r="Q132" s="6"/>
      <c r="R132" s="6">
        <v>1</v>
      </c>
      <c r="S132" s="156"/>
      <c r="T132" s="85"/>
      <c r="U132" s="42"/>
      <c r="V132" s="53"/>
      <c r="W132" s="51"/>
      <c r="X132" s="43"/>
      <c r="Y132" s="43"/>
      <c r="Z132" s="43"/>
    </row>
    <row r="133" spans="1:26" s="16" customFormat="1" ht="15.75" customHeight="1">
      <c r="A133" s="186"/>
      <c r="B133" s="17" t="s">
        <v>16</v>
      </c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35">
        <f>R133</f>
        <v>142583.29958645001</v>
      </c>
      <c r="P133" s="35"/>
      <c r="Q133" s="35"/>
      <c r="R133" s="35">
        <f>V133</f>
        <v>142583.29958645001</v>
      </c>
      <c r="S133" s="156"/>
      <c r="T133" s="96">
        <v>112270.31463500002</v>
      </c>
      <c r="U133" s="42">
        <f>T133*27%</f>
        <v>30312.984951450006</v>
      </c>
      <c r="V133" s="53">
        <f>U133+T133</f>
        <v>142583.29958645001</v>
      </c>
      <c r="W133" s="51"/>
      <c r="X133" s="43"/>
      <c r="Y133" s="43"/>
      <c r="Z133" s="43"/>
    </row>
    <row r="134" spans="1:26" ht="15.75" customHeight="1">
      <c r="A134" s="186"/>
      <c r="B134" s="10" t="s">
        <v>142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>
        <v>0.5</v>
      </c>
      <c r="Q134" s="32">
        <v>0.5</v>
      </c>
      <c r="R134" s="32">
        <v>1</v>
      </c>
      <c r="S134" s="156"/>
      <c r="T134" s="85"/>
      <c r="U134" s="42"/>
      <c r="V134" s="53"/>
      <c r="W134" s="51"/>
      <c r="X134" s="43"/>
      <c r="Y134" s="43"/>
      <c r="Z134" s="43"/>
    </row>
    <row r="135" spans="1:26" s="16" customFormat="1" ht="15.75" customHeight="1">
      <c r="A135" s="186"/>
      <c r="B135" s="15" t="s">
        <v>16</v>
      </c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9">
        <f>$R$135*50%</f>
        <v>325270.52949326352</v>
      </c>
      <c r="Q135" s="39">
        <f>$R$135*50%</f>
        <v>325270.52949326352</v>
      </c>
      <c r="R135" s="39">
        <f>V135</f>
        <v>650541.05898652703</v>
      </c>
      <c r="S135" s="156"/>
      <c r="T135" s="96">
        <v>512237.0543201</v>
      </c>
      <c r="U135" s="42">
        <f>T135*27%</f>
        <v>138304.004666427</v>
      </c>
      <c r="V135" s="53">
        <f>U135+T135</f>
        <v>650541.05898652703</v>
      </c>
      <c r="W135" s="51"/>
      <c r="X135" s="43"/>
      <c r="Y135" s="43"/>
      <c r="Z135" s="43"/>
    </row>
    <row r="136" spans="1:26" ht="15.75" customHeight="1">
      <c r="A136" s="186"/>
      <c r="B136" s="11" t="s">
        <v>48</v>
      </c>
      <c r="C136" s="6"/>
      <c r="D136" s="6"/>
      <c r="E136" s="6"/>
      <c r="F136" s="6"/>
      <c r="G136" s="6"/>
      <c r="H136" s="6"/>
      <c r="I136" s="6"/>
      <c r="J136" s="6"/>
      <c r="K136" s="188">
        <f>R136</f>
        <v>1</v>
      </c>
      <c r="L136" s="189"/>
      <c r="M136" s="189"/>
      <c r="N136" s="189"/>
      <c r="O136" s="189"/>
      <c r="P136" s="189"/>
      <c r="Q136" s="190"/>
      <c r="R136" s="6">
        <v>1</v>
      </c>
      <c r="S136" s="156"/>
      <c r="T136" s="85"/>
      <c r="U136" s="42"/>
      <c r="V136" s="53"/>
      <c r="W136" s="51"/>
      <c r="X136" s="43"/>
      <c r="Y136" s="43"/>
      <c r="Z136" s="43"/>
    </row>
    <row r="137" spans="1:26" s="16" customFormat="1" ht="15.75" customHeight="1">
      <c r="A137" s="187"/>
      <c r="B137" s="17" t="s">
        <v>16</v>
      </c>
      <c r="C137" s="18"/>
      <c r="D137" s="18"/>
      <c r="E137" s="18"/>
      <c r="F137" s="18"/>
      <c r="G137" s="18"/>
      <c r="H137" s="18"/>
      <c r="I137" s="18"/>
      <c r="J137" s="18"/>
      <c r="K137" s="191">
        <f>R137</f>
        <v>39058.041644999998</v>
      </c>
      <c r="L137" s="192"/>
      <c r="M137" s="192"/>
      <c r="N137" s="192"/>
      <c r="O137" s="192"/>
      <c r="P137" s="192"/>
      <c r="Q137" s="193"/>
      <c r="R137" s="35">
        <f>V137</f>
        <v>39058.041644999998</v>
      </c>
      <c r="S137" s="156"/>
      <c r="T137" s="96">
        <v>30754.363499999999</v>
      </c>
      <c r="U137" s="42">
        <f>T137*27%</f>
        <v>8303.6781449999999</v>
      </c>
      <c r="V137" s="53">
        <f>U137+T137</f>
        <v>39058.041644999998</v>
      </c>
      <c r="W137" s="51"/>
      <c r="X137" s="43"/>
      <c r="Y137" s="43"/>
      <c r="Z137" s="43"/>
    </row>
    <row r="138" spans="1:26">
      <c r="A138" s="143"/>
      <c r="B138" s="144"/>
      <c r="C138" s="144"/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4"/>
      <c r="O138" s="144"/>
      <c r="P138" s="144"/>
      <c r="Q138" s="144"/>
      <c r="R138" s="145"/>
      <c r="S138" s="157"/>
      <c r="T138" s="55">
        <f>SUM(T119:T137)</f>
        <v>2087119.0709399865</v>
      </c>
      <c r="U138" s="55">
        <f t="shared" ref="U138:V138" si="12">SUM(U119:U137)</f>
        <v>563522.14915379649</v>
      </c>
      <c r="V138" s="55">
        <f t="shared" si="12"/>
        <v>2650641.2200937835</v>
      </c>
      <c r="W138" s="51"/>
      <c r="X138" s="43"/>
      <c r="Y138" s="43"/>
      <c r="Z138" s="43"/>
    </row>
    <row r="139" spans="1:26" ht="15.75" customHeight="1">
      <c r="A139" s="199" t="s">
        <v>77</v>
      </c>
      <c r="B139" s="11" t="s">
        <v>54</v>
      </c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>
        <v>1</v>
      </c>
      <c r="Q139" s="6"/>
      <c r="R139" s="6">
        <v>1</v>
      </c>
      <c r="S139" s="155" t="str">
        <f>A139</f>
        <v>P07 - ARQUITETÔNICO</v>
      </c>
      <c r="T139" s="49" t="s">
        <v>81</v>
      </c>
      <c r="U139" s="49" t="s">
        <v>82</v>
      </c>
      <c r="V139" s="49" t="s">
        <v>83</v>
      </c>
      <c r="W139" s="51"/>
      <c r="X139" s="43"/>
      <c r="Y139" s="43"/>
      <c r="Z139" s="43"/>
    </row>
    <row r="140" spans="1:26" s="16" customFormat="1" ht="15.75" customHeight="1">
      <c r="A140" s="200"/>
      <c r="B140" s="17" t="s">
        <v>16</v>
      </c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35">
        <f>R140</f>
        <v>50053.265399999997</v>
      </c>
      <c r="Q140" s="35"/>
      <c r="R140" s="35">
        <f>V140</f>
        <v>50053.265399999997</v>
      </c>
      <c r="S140" s="156"/>
      <c r="T140" s="85">
        <v>39412.019999999997</v>
      </c>
      <c r="U140" s="42">
        <f>T140*27%</f>
        <v>10641.2454</v>
      </c>
      <c r="V140" s="53">
        <f>U140+T140</f>
        <v>50053.265399999997</v>
      </c>
      <c r="W140" s="51"/>
      <c r="X140" s="43"/>
      <c r="Y140" s="43"/>
      <c r="Z140" s="43"/>
    </row>
    <row r="141" spans="1:26" ht="15.75" customHeight="1">
      <c r="A141" s="200"/>
      <c r="B141" s="12" t="s">
        <v>53</v>
      </c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>
        <v>1</v>
      </c>
      <c r="R141" s="32">
        <v>1</v>
      </c>
      <c r="S141" s="156"/>
      <c r="T141" s="85"/>
      <c r="U141" s="42"/>
      <c r="V141" s="53"/>
      <c r="W141" s="51"/>
      <c r="X141" s="43"/>
      <c r="Y141" s="43"/>
      <c r="Z141" s="43"/>
    </row>
    <row r="142" spans="1:26" s="16" customFormat="1" ht="15.75" customHeight="1">
      <c r="A142" s="200"/>
      <c r="B142" s="20" t="s">
        <v>16</v>
      </c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41">
        <f>R142</f>
        <v>16416.337500000001</v>
      </c>
      <c r="R142" s="39">
        <f>V142</f>
        <v>16416.337500000001</v>
      </c>
      <c r="S142" s="156"/>
      <c r="T142" s="94">
        <v>12926.25</v>
      </c>
      <c r="U142" s="42">
        <f>T142*27%</f>
        <v>3490.0875000000001</v>
      </c>
      <c r="V142" s="53">
        <f t="shared" ref="V142:V160" si="13">U142+T142</f>
        <v>16416.337500000001</v>
      </c>
      <c r="W142" s="51"/>
      <c r="X142" s="43"/>
      <c r="Y142" s="43"/>
      <c r="Z142" s="43"/>
    </row>
    <row r="143" spans="1:26" ht="15.75" customHeight="1">
      <c r="A143" s="200"/>
      <c r="B143" s="11" t="s">
        <v>55</v>
      </c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>
        <v>1</v>
      </c>
      <c r="P143" s="6"/>
      <c r="Q143" s="6"/>
      <c r="R143" s="6">
        <v>1</v>
      </c>
      <c r="S143" s="156"/>
      <c r="T143" s="85"/>
      <c r="U143" s="42"/>
      <c r="V143" s="53"/>
      <c r="W143" s="51"/>
      <c r="X143" s="43"/>
      <c r="Y143" s="43"/>
      <c r="Z143" s="43"/>
    </row>
    <row r="144" spans="1:26" s="16" customFormat="1" ht="15.75" customHeight="1">
      <c r="A144" s="200"/>
      <c r="B144" s="17" t="s">
        <v>16</v>
      </c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35">
        <f>R144</f>
        <v>140498.32200000001</v>
      </c>
      <c r="P144" s="35"/>
      <c r="Q144" s="35"/>
      <c r="R144" s="35">
        <f>V144</f>
        <v>140498.32200000001</v>
      </c>
      <c r="S144" s="156"/>
      <c r="T144" s="85">
        <v>110628.6</v>
      </c>
      <c r="U144" s="42">
        <f t="shared" ref="U144:U160" si="14">T144*27%</f>
        <v>29869.722000000005</v>
      </c>
      <c r="V144" s="53">
        <f t="shared" si="13"/>
        <v>140498.32200000001</v>
      </c>
      <c r="W144" s="51"/>
      <c r="X144" s="43"/>
      <c r="Y144" s="43"/>
      <c r="Z144" s="43"/>
    </row>
    <row r="145" spans="1:26" ht="15.75" customHeight="1">
      <c r="A145" s="200"/>
      <c r="B145" s="10" t="s">
        <v>56</v>
      </c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>
        <v>1</v>
      </c>
      <c r="Q145" s="32"/>
      <c r="R145" s="32">
        <v>1</v>
      </c>
      <c r="S145" s="156"/>
      <c r="T145" s="85"/>
      <c r="U145" s="42"/>
      <c r="V145" s="53"/>
      <c r="W145" s="51"/>
      <c r="X145" s="43"/>
      <c r="Y145" s="43"/>
      <c r="Z145" s="43"/>
    </row>
    <row r="146" spans="1:26" s="16" customFormat="1" ht="15.75" customHeight="1">
      <c r="A146" s="200"/>
      <c r="B146" s="15" t="s">
        <v>16</v>
      </c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9">
        <f>R146</f>
        <v>85330.398300000001</v>
      </c>
      <c r="Q146" s="39"/>
      <c r="R146" s="39">
        <f>V146</f>
        <v>85330.398300000001</v>
      </c>
      <c r="S146" s="156"/>
      <c r="T146" s="85">
        <v>67189.289999999994</v>
      </c>
      <c r="U146" s="42">
        <f t="shared" si="14"/>
        <v>18141.1083</v>
      </c>
      <c r="V146" s="53">
        <f t="shared" si="13"/>
        <v>85330.398300000001</v>
      </c>
      <c r="W146" s="51"/>
      <c r="X146" s="43"/>
      <c r="Y146" s="43"/>
      <c r="Z146" s="43"/>
    </row>
    <row r="147" spans="1:26" ht="15.75" customHeight="1">
      <c r="A147" s="200"/>
      <c r="B147" s="11" t="s">
        <v>57</v>
      </c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>
        <v>1</v>
      </c>
      <c r="Q147" s="6"/>
      <c r="R147" s="6">
        <v>1</v>
      </c>
      <c r="S147" s="156"/>
      <c r="T147" s="85"/>
      <c r="U147" s="42"/>
      <c r="V147" s="53"/>
      <c r="W147" s="51"/>
      <c r="X147" s="43"/>
      <c r="Y147" s="43"/>
      <c r="Z147" s="43"/>
    </row>
    <row r="148" spans="1:26" s="16" customFormat="1" ht="15.75" customHeight="1">
      <c r="A148" s="200"/>
      <c r="B148" s="17" t="s">
        <v>16</v>
      </c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35">
        <f>R148</f>
        <v>145168.3406</v>
      </c>
      <c r="Q148" s="35"/>
      <c r="R148" s="35">
        <f>V148</f>
        <v>145168.3406</v>
      </c>
      <c r="S148" s="156"/>
      <c r="T148" s="85">
        <v>114305.78</v>
      </c>
      <c r="U148" s="42">
        <f t="shared" si="14"/>
        <v>30862.560600000001</v>
      </c>
      <c r="V148" s="53">
        <f t="shared" si="13"/>
        <v>145168.3406</v>
      </c>
      <c r="W148" s="51"/>
      <c r="X148" s="43"/>
      <c r="Y148" s="43"/>
      <c r="Z148" s="43"/>
    </row>
    <row r="149" spans="1:26" ht="15.75" customHeight="1">
      <c r="A149" s="200"/>
      <c r="B149" s="12" t="s">
        <v>58</v>
      </c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>
        <v>1</v>
      </c>
      <c r="R149" s="32">
        <v>1</v>
      </c>
      <c r="S149" s="156"/>
      <c r="T149" s="85"/>
      <c r="U149" s="42"/>
      <c r="V149" s="53"/>
      <c r="W149" s="51"/>
      <c r="X149" s="43"/>
      <c r="Y149" s="43"/>
      <c r="Z149" s="43"/>
    </row>
    <row r="150" spans="1:26" s="16" customFormat="1" ht="15.75" customHeight="1">
      <c r="A150" s="200"/>
      <c r="B150" s="20" t="s">
        <v>16</v>
      </c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41">
        <f>R150</f>
        <v>86144.658800000005</v>
      </c>
      <c r="R150" s="39">
        <f>V150</f>
        <v>86144.658800000005</v>
      </c>
      <c r="S150" s="156"/>
      <c r="T150" s="85">
        <v>67830.44</v>
      </c>
      <c r="U150" s="42">
        <f t="shared" si="14"/>
        <v>18314.218800000002</v>
      </c>
      <c r="V150" s="53">
        <f t="shared" si="13"/>
        <v>86144.658800000005</v>
      </c>
      <c r="W150" s="51"/>
      <c r="X150" s="43"/>
      <c r="Y150" s="43"/>
      <c r="Z150" s="43"/>
    </row>
    <row r="151" spans="1:26" ht="15.75" customHeight="1">
      <c r="A151" s="200"/>
      <c r="B151" s="11" t="s">
        <v>59</v>
      </c>
      <c r="C151" s="6"/>
      <c r="D151" s="6"/>
      <c r="E151" s="6"/>
      <c r="F151" s="6"/>
      <c r="G151" s="6"/>
      <c r="H151" s="6"/>
      <c r="I151" s="6"/>
      <c r="J151" s="6"/>
      <c r="K151" s="6"/>
      <c r="L151" s="6">
        <v>0.3</v>
      </c>
      <c r="M151" s="6">
        <v>0.3</v>
      </c>
      <c r="N151" s="6">
        <v>0.4</v>
      </c>
      <c r="O151" s="6"/>
      <c r="P151" s="6"/>
      <c r="Q151" s="6"/>
      <c r="R151" s="6">
        <v>1</v>
      </c>
      <c r="S151" s="156"/>
      <c r="T151" s="85"/>
      <c r="U151" s="42"/>
      <c r="V151" s="53"/>
      <c r="W151" s="51"/>
      <c r="X151" s="43"/>
      <c r="Y151" s="43"/>
      <c r="Z151" s="43"/>
    </row>
    <row r="152" spans="1:26" s="16" customFormat="1" ht="15.75" customHeight="1">
      <c r="A152" s="200"/>
      <c r="B152" s="17" t="s">
        <v>16</v>
      </c>
      <c r="C152" s="18"/>
      <c r="D152" s="18"/>
      <c r="E152" s="18"/>
      <c r="F152" s="18"/>
      <c r="G152" s="18"/>
      <c r="H152" s="18"/>
      <c r="I152" s="18"/>
      <c r="J152" s="18"/>
      <c r="K152" s="18"/>
      <c r="L152" s="35">
        <f>$R$152*L151</f>
        <v>617022.86679</v>
      </c>
      <c r="M152" s="35">
        <f t="shared" ref="M152:N152" si="15">$R$152*M151</f>
        <v>617022.86679</v>
      </c>
      <c r="N152" s="35">
        <f t="shared" si="15"/>
        <v>822697.15572000016</v>
      </c>
      <c r="O152" s="35"/>
      <c r="P152" s="35"/>
      <c r="Q152" s="35"/>
      <c r="R152" s="35">
        <f>V152</f>
        <v>2056742.8893000002</v>
      </c>
      <c r="S152" s="156"/>
      <c r="T152" s="85">
        <v>1619482.59</v>
      </c>
      <c r="U152" s="42">
        <f t="shared" si="14"/>
        <v>437260.29930000007</v>
      </c>
      <c r="V152" s="53">
        <f t="shared" si="13"/>
        <v>2056742.8893000002</v>
      </c>
      <c r="W152" s="51"/>
      <c r="X152" s="43"/>
      <c r="Y152" s="43"/>
      <c r="Z152" s="43"/>
    </row>
    <row r="153" spans="1:26" ht="15.75" customHeight="1">
      <c r="A153" s="200"/>
      <c r="B153" s="10" t="s">
        <v>60</v>
      </c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>
        <v>0.25</v>
      </c>
      <c r="O153" s="32">
        <v>0.25</v>
      </c>
      <c r="P153" s="32">
        <v>0.5</v>
      </c>
      <c r="Q153" s="32"/>
      <c r="R153" s="32">
        <v>1</v>
      </c>
      <c r="S153" s="156"/>
      <c r="T153" s="85"/>
      <c r="U153" s="42"/>
      <c r="V153" s="53"/>
      <c r="W153" s="51"/>
      <c r="X153" s="43"/>
      <c r="Y153" s="43"/>
      <c r="Z153" s="43"/>
    </row>
    <row r="154" spans="1:26" s="16" customFormat="1" ht="15.75" customHeight="1">
      <c r="A154" s="200"/>
      <c r="B154" s="15" t="s">
        <v>16</v>
      </c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9">
        <f>$R$154*N153</f>
        <v>283347.12507499999</v>
      </c>
      <c r="O154" s="39">
        <f t="shared" ref="O154:P154" si="16">$R$154*O153</f>
        <v>283347.12507499999</v>
      </c>
      <c r="P154" s="39">
        <f t="shared" si="16"/>
        <v>566694.25014999998</v>
      </c>
      <c r="Q154" s="39"/>
      <c r="R154" s="39">
        <f>V154</f>
        <v>1133388.5003</v>
      </c>
      <c r="S154" s="156"/>
      <c r="T154" s="85">
        <v>892431.89</v>
      </c>
      <c r="U154" s="42">
        <f t="shared" si="14"/>
        <v>240956.61030000003</v>
      </c>
      <c r="V154" s="53">
        <f t="shared" si="13"/>
        <v>1133388.5003</v>
      </c>
      <c r="W154" s="51"/>
      <c r="X154" s="43"/>
      <c r="Y154" s="43"/>
      <c r="Z154" s="43"/>
    </row>
    <row r="155" spans="1:26" ht="15.75" customHeight="1">
      <c r="A155" s="200"/>
      <c r="B155" s="11" t="s">
        <v>61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>
        <v>0.5</v>
      </c>
      <c r="O155" s="6">
        <v>0.5</v>
      </c>
      <c r="P155" s="6"/>
      <c r="Q155" s="6"/>
      <c r="R155" s="6">
        <v>1</v>
      </c>
      <c r="S155" s="156"/>
      <c r="T155" s="85"/>
      <c r="U155" s="42"/>
      <c r="V155" s="53"/>
      <c r="W155" s="51"/>
      <c r="X155" s="43"/>
      <c r="Y155" s="43"/>
      <c r="Z155" s="43"/>
    </row>
    <row r="156" spans="1:26" s="16" customFormat="1" ht="15.75" customHeight="1">
      <c r="A156" s="200"/>
      <c r="B156" s="17" t="s">
        <v>16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35">
        <f>$R$156*N155</f>
        <v>347541.67219999997</v>
      </c>
      <c r="O156" s="35">
        <f>$R$156*O155</f>
        <v>347541.67219999997</v>
      </c>
      <c r="P156" s="35"/>
      <c r="Q156" s="35"/>
      <c r="R156" s="35">
        <f>V156</f>
        <v>695083.34439999994</v>
      </c>
      <c r="S156" s="156"/>
      <c r="T156" s="85">
        <v>547309.72</v>
      </c>
      <c r="U156" s="42">
        <f t="shared" si="14"/>
        <v>147773.6244</v>
      </c>
      <c r="V156" s="53">
        <f t="shared" si="13"/>
        <v>695083.34439999994</v>
      </c>
      <c r="W156" s="51"/>
      <c r="X156" s="43"/>
      <c r="Y156" s="43"/>
      <c r="Z156" s="43"/>
    </row>
    <row r="157" spans="1:26" ht="15.75" customHeight="1">
      <c r="A157" s="200"/>
      <c r="B157" s="12" t="s">
        <v>62</v>
      </c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>
        <v>0.5</v>
      </c>
      <c r="P157" s="8">
        <v>0.5</v>
      </c>
      <c r="Q157" s="8"/>
      <c r="R157" s="32">
        <v>1</v>
      </c>
      <c r="S157" s="156"/>
      <c r="T157" s="86"/>
      <c r="U157" s="42"/>
      <c r="V157" s="53"/>
      <c r="W157" s="51"/>
      <c r="X157" s="43"/>
      <c r="Y157" s="43"/>
      <c r="Z157" s="43"/>
    </row>
    <row r="158" spans="1:26" s="16" customFormat="1" ht="15.75" customHeight="1">
      <c r="A158" s="200"/>
      <c r="B158" s="20" t="s">
        <v>16</v>
      </c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39">
        <f>$R$158*O157</f>
        <v>136870.7194</v>
      </c>
      <c r="P158" s="39">
        <f>$R$158*P157</f>
        <v>136870.7194</v>
      </c>
      <c r="Q158" s="41"/>
      <c r="R158" s="39">
        <f>V158</f>
        <v>273741.4388</v>
      </c>
      <c r="S158" s="156"/>
      <c r="T158" s="86">
        <v>215544.44</v>
      </c>
      <c r="U158" s="42">
        <f t="shared" si="14"/>
        <v>58196.998800000001</v>
      </c>
      <c r="V158" s="53">
        <f t="shared" si="13"/>
        <v>273741.4388</v>
      </c>
      <c r="W158" s="51"/>
      <c r="X158" s="43"/>
      <c r="Y158" s="43"/>
      <c r="Z158" s="43"/>
    </row>
    <row r="159" spans="1:26" ht="15.75" customHeight="1">
      <c r="A159" s="200"/>
      <c r="B159" s="11" t="s">
        <v>48</v>
      </c>
      <c r="C159" s="6"/>
      <c r="D159" s="6"/>
      <c r="E159" s="6"/>
      <c r="F159" s="6"/>
      <c r="G159" s="6"/>
      <c r="H159" s="6"/>
      <c r="I159" s="6"/>
      <c r="J159" s="6"/>
      <c r="K159" s="23"/>
      <c r="L159" s="188">
        <f>R159</f>
        <v>1</v>
      </c>
      <c r="M159" s="189"/>
      <c r="N159" s="189"/>
      <c r="O159" s="189"/>
      <c r="P159" s="189"/>
      <c r="Q159" s="190"/>
      <c r="R159" s="6">
        <v>1</v>
      </c>
      <c r="S159" s="156"/>
      <c r="T159" s="85"/>
      <c r="U159" s="42"/>
      <c r="V159" s="53"/>
      <c r="W159" s="51"/>
      <c r="X159" s="43"/>
      <c r="Y159" s="43"/>
      <c r="Z159" s="43"/>
    </row>
    <row r="160" spans="1:26" s="16" customFormat="1" ht="15.75" customHeight="1">
      <c r="A160" s="201"/>
      <c r="B160" s="17" t="s">
        <v>16</v>
      </c>
      <c r="C160" s="18"/>
      <c r="D160" s="18"/>
      <c r="E160" s="18"/>
      <c r="F160" s="18"/>
      <c r="G160" s="18"/>
      <c r="H160" s="18"/>
      <c r="I160" s="18"/>
      <c r="J160" s="18"/>
      <c r="K160" s="24"/>
      <c r="L160" s="191">
        <f>R160</f>
        <v>44855.879300000001</v>
      </c>
      <c r="M160" s="192"/>
      <c r="N160" s="192"/>
      <c r="O160" s="192"/>
      <c r="P160" s="192"/>
      <c r="Q160" s="193"/>
      <c r="R160" s="35">
        <f>V160</f>
        <v>44855.879300000001</v>
      </c>
      <c r="S160" s="156"/>
      <c r="T160" s="85">
        <v>35319.589999999997</v>
      </c>
      <c r="U160" s="42">
        <f t="shared" si="14"/>
        <v>9536.2893000000004</v>
      </c>
      <c r="V160" s="53">
        <f t="shared" si="13"/>
        <v>44855.879300000001</v>
      </c>
      <c r="W160" s="51"/>
      <c r="X160" s="43"/>
      <c r="Y160" s="43"/>
      <c r="Z160" s="43"/>
    </row>
    <row r="161" spans="1:26">
      <c r="A161" s="143"/>
      <c r="B161" s="144"/>
      <c r="C161" s="144"/>
      <c r="D161" s="144"/>
      <c r="E161" s="144"/>
      <c r="F161" s="144"/>
      <c r="G161" s="144"/>
      <c r="H161" s="144"/>
      <c r="I161" s="144"/>
      <c r="J161" s="144"/>
      <c r="K161" s="144"/>
      <c r="L161" s="144"/>
      <c r="M161" s="144"/>
      <c r="N161" s="144"/>
      <c r="O161" s="144"/>
      <c r="P161" s="144"/>
      <c r="Q161" s="144"/>
      <c r="R161" s="145"/>
      <c r="S161" s="157"/>
      <c r="T161" s="93">
        <f>SUM(T140:T160)</f>
        <v>3722380.61</v>
      </c>
      <c r="U161" s="93">
        <f t="shared" ref="U161:V161" si="17">SUM(U140:U160)</f>
        <v>1005042.7647000001</v>
      </c>
      <c r="V161" s="93">
        <f t="shared" si="17"/>
        <v>4727423.3746999996</v>
      </c>
      <c r="W161" s="51"/>
      <c r="X161" s="43"/>
      <c r="Y161" s="43"/>
      <c r="Z161" s="43"/>
    </row>
    <row r="162" spans="1:26">
      <c r="A162" s="216" t="s">
        <v>86</v>
      </c>
      <c r="B162" s="217"/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8"/>
      <c r="S162" s="73"/>
      <c r="T162" s="56"/>
      <c r="U162" s="56"/>
      <c r="V162" s="56"/>
      <c r="W162" s="51"/>
      <c r="X162" s="43"/>
      <c r="Y162" s="43"/>
      <c r="Z162" s="43"/>
    </row>
    <row r="163" spans="1:26">
      <c r="A163" s="112"/>
      <c r="B163" s="113"/>
      <c r="C163" s="119">
        <f>C165/$R$164</f>
        <v>7.4990824916847373E-2</v>
      </c>
      <c r="D163" s="119">
        <f t="shared" ref="D163:Q163" si="18">D165/$R$164</f>
        <v>0.16374133816953085</v>
      </c>
      <c r="E163" s="119">
        <f t="shared" si="18"/>
        <v>0.23058970317311775</v>
      </c>
      <c r="F163" s="119">
        <f t="shared" si="18"/>
        <v>0.32588382161869922</v>
      </c>
      <c r="G163" s="119">
        <f t="shared" si="18"/>
        <v>0.38010316919594278</v>
      </c>
      <c r="H163" s="119">
        <f t="shared" si="18"/>
        <v>0.4333204642798365</v>
      </c>
      <c r="I163" s="119">
        <f t="shared" si="18"/>
        <v>0.48770953313097537</v>
      </c>
      <c r="J163" s="119">
        <f t="shared" si="18"/>
        <v>0.54180993260941523</v>
      </c>
      <c r="K163" s="119">
        <f t="shared" si="18"/>
        <v>0.59614288413063732</v>
      </c>
      <c r="L163" s="119">
        <f t="shared" si="18"/>
        <v>0.65440158438100371</v>
      </c>
      <c r="M163" s="119">
        <f t="shared" si="18"/>
        <v>0.72565510144319911</v>
      </c>
      <c r="N163" s="119">
        <f t="shared" si="18"/>
        <v>0.82357052866333524</v>
      </c>
      <c r="O163" s="119">
        <f t="shared" si="18"/>
        <v>0.89147691198968482</v>
      </c>
      <c r="P163" s="119">
        <f t="shared" si="18"/>
        <v>0.96416956143353993</v>
      </c>
      <c r="Q163" s="119">
        <f t="shared" si="18"/>
        <v>1.0000000000000002</v>
      </c>
      <c r="R163" s="116"/>
      <c r="S163" s="111"/>
      <c r="T163" s="56"/>
      <c r="U163" s="56"/>
      <c r="V163" s="56"/>
      <c r="W163" s="51"/>
      <c r="X163" s="43"/>
      <c r="Y163" s="43"/>
      <c r="Z163" s="43"/>
    </row>
    <row r="164" spans="1:26" ht="18.75" customHeight="1">
      <c r="A164" s="211" t="s">
        <v>63</v>
      </c>
      <c r="B164" s="212"/>
      <c r="C164" s="117">
        <f>C9+C11+C14+C16+C18+C21+C23+C25+C27+C29+C31+C33+C35+C37+C39+C41+C43+C45+C47+C49+C51+C53+C55+C57+C59+C61+C63+C65+C67+C69+C71+C74+C76+C78+C80+C82+C84+C86+C90+C92+C94+C96+C98+C100+C102+C104+C106+C108+C110+C112+C114+C116+C119+C121+C123+C125+C127+C129+C131+C133+C135+C137+C140+C142+C144+C146+C148+C150+C152+C154+C156+C158+C160</f>
        <v>1793397.8563231616</v>
      </c>
      <c r="D164" s="117">
        <f t="shared" ref="D164:Q164" si="19">D9+D11+D14+D16+D18+D21+D23+D25+D27+D29+D31+D33+D35+D37+D39+D41+D43+D45+D47+D49+D51+D53+D55+D57+D59+D61+D63+D65+D67+D69+D71+D74+D76+D78+D80+D82+D84+D86+D90+D92+D94+D96+D98+D100+D102+D104+D106+D108+D110+D112+D114+D116+D119+D121+D123+D125+D127+D129+D131+D133+D135+D137+D140+D142+D144+D146+D148+D150+D152+D154+D156+D158+D160</f>
        <v>2122459.3860839773</v>
      </c>
      <c r="E164" s="117">
        <f t="shared" si="19"/>
        <v>1598671.7659003588</v>
      </c>
      <c r="F164" s="117">
        <f t="shared" si="19"/>
        <v>2278949.0304982224</v>
      </c>
      <c r="G164" s="117">
        <f t="shared" si="19"/>
        <v>1296650.1145185274</v>
      </c>
      <c r="H164" s="117">
        <f t="shared" si="19"/>
        <v>1272686.1323181789</v>
      </c>
      <c r="I164" s="117">
        <f t="shared" si="19"/>
        <v>1300708.9813080817</v>
      </c>
      <c r="J164" s="117">
        <f t="shared" si="19"/>
        <v>1293805.4829833377</v>
      </c>
      <c r="K164" s="117">
        <f t="shared" si="19"/>
        <v>1299366.9411413455</v>
      </c>
      <c r="L164" s="117">
        <f t="shared" si="19"/>
        <v>1393250.8177771501</v>
      </c>
      <c r="M164" s="117">
        <f t="shared" si="19"/>
        <v>1704020.5237976927</v>
      </c>
      <c r="N164" s="117">
        <f t="shared" si="19"/>
        <v>2341637.3599339905</v>
      </c>
      <c r="O164" s="117">
        <f t="shared" si="19"/>
        <v>1623974.165148498</v>
      </c>
      <c r="P164" s="117">
        <f t="shared" si="19"/>
        <v>1738437.2265222634</v>
      </c>
      <c r="Q164" s="117">
        <f t="shared" si="19"/>
        <v>856881.24897226342</v>
      </c>
      <c r="R164" s="209">
        <f>SUM(R9,R11,R14,R16,R18,R21,R23,R25,R27,R29,R31,R33,R35,R37,R39,R41,R43,R45,R47,R49,R51,R53,R55,R57,R59,R61,R63,R65,R67,R69,R71,R74,R76,R78,R80,R82,R84,R86,R90,R92,R94,R96,R98,R100,R102,R104,R106,R108,R110,R112,R114,R116,R119,R121,R123,R125,R127,R129,R131,R133,R135,R137,R140,R142,R144,R146,R148,R150,R152,R154,R156,R158,R160)</f>
        <v>23914897.033227041</v>
      </c>
      <c r="S164" s="27"/>
      <c r="T164" s="27"/>
      <c r="U164" s="28"/>
      <c r="W164" s="51"/>
      <c r="X164" s="43"/>
    </row>
    <row r="165" spans="1:26" ht="18.75" customHeight="1">
      <c r="A165" s="211" t="s">
        <v>44</v>
      </c>
      <c r="B165" s="212"/>
      <c r="C165" s="117">
        <f>C164</f>
        <v>1793397.8563231616</v>
      </c>
      <c r="D165" s="118">
        <f>D164+C165</f>
        <v>3915857.2424071389</v>
      </c>
      <c r="E165" s="118">
        <f t="shared" ref="E165:Q165" si="20">E164+D165</f>
        <v>5514529.0083074979</v>
      </c>
      <c r="F165" s="118">
        <f t="shared" si="20"/>
        <v>7793478.0388057204</v>
      </c>
      <c r="G165" s="118">
        <f t="shared" si="20"/>
        <v>9090128.1533242483</v>
      </c>
      <c r="H165" s="118">
        <f t="shared" si="20"/>
        <v>10362814.285642426</v>
      </c>
      <c r="I165" s="118">
        <f t="shared" si="20"/>
        <v>11663523.266950509</v>
      </c>
      <c r="J165" s="118">
        <f t="shared" si="20"/>
        <v>12957328.749933846</v>
      </c>
      <c r="K165" s="118">
        <f t="shared" si="20"/>
        <v>14256695.691075191</v>
      </c>
      <c r="L165" s="118">
        <f t="shared" si="20"/>
        <v>15649946.50885234</v>
      </c>
      <c r="M165" s="118">
        <f t="shared" si="20"/>
        <v>17353967.032650031</v>
      </c>
      <c r="N165" s="118">
        <f t="shared" si="20"/>
        <v>19695604.392584022</v>
      </c>
      <c r="O165" s="118">
        <f t="shared" si="20"/>
        <v>21319578.557732519</v>
      </c>
      <c r="P165" s="118">
        <f t="shared" si="20"/>
        <v>23058015.784254782</v>
      </c>
      <c r="Q165" s="118">
        <f t="shared" si="20"/>
        <v>23914897.033227045</v>
      </c>
      <c r="R165" s="210"/>
    </row>
    <row r="167" spans="1:26">
      <c r="C167" s="114"/>
      <c r="D167" s="114"/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  <c r="P167" s="114"/>
      <c r="Q167" s="114"/>
    </row>
    <row r="168" spans="1:26">
      <c r="C168" s="114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</sheetData>
  <mergeCells count="95">
    <mergeCell ref="T44:V44"/>
    <mergeCell ref="T45:V45"/>
    <mergeCell ref="T46:V46"/>
    <mergeCell ref="T38:V38"/>
    <mergeCell ref="T39:V39"/>
    <mergeCell ref="T40:V40"/>
    <mergeCell ref="T41:V41"/>
    <mergeCell ref="T42:V42"/>
    <mergeCell ref="S89:S117"/>
    <mergeCell ref="S118:S138"/>
    <mergeCell ref="S139:S161"/>
    <mergeCell ref="S20:S72"/>
    <mergeCell ref="T65:V65"/>
    <mergeCell ref="T66:V66"/>
    <mergeCell ref="T67:V67"/>
    <mergeCell ref="T48:V48"/>
    <mergeCell ref="T49:V49"/>
    <mergeCell ref="T63:V63"/>
    <mergeCell ref="T47:V47"/>
    <mergeCell ref="T35:V35"/>
    <mergeCell ref="T36:V36"/>
    <mergeCell ref="T37:V37"/>
    <mergeCell ref="T64:V64"/>
    <mergeCell ref="T43:V43"/>
    <mergeCell ref="T10:V10"/>
    <mergeCell ref="T20:V20"/>
    <mergeCell ref="T29:V29"/>
    <mergeCell ref="T30:V30"/>
    <mergeCell ref="T31:V31"/>
    <mergeCell ref="T32:V32"/>
    <mergeCell ref="T33:V33"/>
    <mergeCell ref="T34:V34"/>
    <mergeCell ref="T25:V25"/>
    <mergeCell ref="T21:V21"/>
    <mergeCell ref="U27:V27"/>
    <mergeCell ref="T72:V72"/>
    <mergeCell ref="T71:V71"/>
    <mergeCell ref="T51:V51"/>
    <mergeCell ref="T52:V52"/>
    <mergeCell ref="T53:V53"/>
    <mergeCell ref="T54:V54"/>
    <mergeCell ref="T55:V55"/>
    <mergeCell ref="T56:V56"/>
    <mergeCell ref="T57:V57"/>
    <mergeCell ref="T58:V58"/>
    <mergeCell ref="T59:V59"/>
    <mergeCell ref="T60:V60"/>
    <mergeCell ref="T61:V61"/>
    <mergeCell ref="T62:V62"/>
    <mergeCell ref="T68:V68"/>
    <mergeCell ref="T69:V69"/>
    <mergeCell ref="R164:R165"/>
    <mergeCell ref="A12:R12"/>
    <mergeCell ref="A8:A11"/>
    <mergeCell ref="A165:B165"/>
    <mergeCell ref="A164:B164"/>
    <mergeCell ref="A72:R72"/>
    <mergeCell ref="A138:R138"/>
    <mergeCell ref="A139:A160"/>
    <mergeCell ref="L159:Q159"/>
    <mergeCell ref="L160:Q160"/>
    <mergeCell ref="A161:R161"/>
    <mergeCell ref="D70:E70"/>
    <mergeCell ref="A73:A86"/>
    <mergeCell ref="C85:K85"/>
    <mergeCell ref="D71:E71"/>
    <mergeCell ref="A162:R162"/>
    <mergeCell ref="A118:A137"/>
    <mergeCell ref="K136:Q136"/>
    <mergeCell ref="K137:Q137"/>
    <mergeCell ref="A6:A7"/>
    <mergeCell ref="B6:B7"/>
    <mergeCell ref="C6:Q6"/>
    <mergeCell ref="A19:R19"/>
    <mergeCell ref="A117:R117"/>
    <mergeCell ref="A89:A116"/>
    <mergeCell ref="G116:J116"/>
    <mergeCell ref="G115:J115"/>
    <mergeCell ref="R6:R7"/>
    <mergeCell ref="A13:A18"/>
    <mergeCell ref="C17:F17"/>
    <mergeCell ref="C18:F18"/>
    <mergeCell ref="C86:K86"/>
    <mergeCell ref="A1:M4"/>
    <mergeCell ref="N1:P1"/>
    <mergeCell ref="Q1:R1"/>
    <mergeCell ref="N2:P4"/>
    <mergeCell ref="Q2:R4"/>
    <mergeCell ref="A87:R87"/>
    <mergeCell ref="A88:R88"/>
    <mergeCell ref="S73:S88"/>
    <mergeCell ref="A20:A71"/>
    <mergeCell ref="A5:R5"/>
    <mergeCell ref="S8:S12"/>
    <mergeCell ref="S13:S19"/>
  </mergeCells>
  <printOptions horizontalCentered="1"/>
  <pageMargins left="0.51181102362204722" right="0.51181102362204722" top="0.78740157480314965" bottom="0.78740157480314965" header="0.31496062992125984" footer="0.31496062992125984"/>
  <pageSetup paperSize="8" scale="45" fitToHeight="0" orientation="landscape" r:id="rId1"/>
  <rowBreaks count="1" manualBreakCount="1">
    <brk id="87" max="17" man="1"/>
  </rowBreaks>
  <drawing r:id="rId2"/>
  <legacyDrawing r:id="rId3"/>
  <oleObjects>
    <mc:AlternateContent xmlns:mc="http://schemas.openxmlformats.org/markup-compatibility/2006">
      <mc:Choice Requires="x14">
        <oleObject progId="PBrush" shapeId="2050" r:id="rId4">
          <objectPr defaultSize="0" autoPict="0" r:id="rId5">
            <anchor moveWithCells="1" sizeWithCells="1">
              <from>
                <xdr:col>0</xdr:col>
                <xdr:colOff>619125</xdr:colOff>
                <xdr:row>0</xdr:row>
                <xdr:rowOff>171450</xdr:rowOff>
              </from>
              <to>
                <xdr:col>1</xdr:col>
                <xdr:colOff>1143000</xdr:colOff>
                <xdr:row>3</xdr:row>
                <xdr:rowOff>57150</xdr:rowOff>
              </to>
            </anchor>
          </objectPr>
        </oleObject>
      </mc:Choice>
      <mc:Fallback>
        <oleObject progId="PBrush" shapeId="205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BDI</vt:lpstr>
      <vt:lpstr>RESUMO</vt:lpstr>
      <vt:lpstr>CRONOGRAMA FIS-FIN</vt:lpstr>
      <vt:lpstr>BDI!Area_de_impressao</vt:lpstr>
      <vt:lpstr>'CRONOGRAMA FIS-FIN'!Area_de_impressao</vt:lpstr>
      <vt:lpstr>RESUMO!Area_de_impressao</vt:lpstr>
      <vt:lpstr>'CRONOGRAMA FIS-FIN'!Titulos_de_impressao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Rangel Martins</dc:creator>
  <cp:lastModifiedBy>User</cp:lastModifiedBy>
  <cp:lastPrinted>2022-05-16T19:43:04Z</cp:lastPrinted>
  <dcterms:created xsi:type="dcterms:W3CDTF">2021-09-02T17:55:42Z</dcterms:created>
  <dcterms:modified xsi:type="dcterms:W3CDTF">2022-05-16T20:18:56Z</dcterms:modified>
</cp:coreProperties>
</file>